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  <definedName name="_xlnm.Print_Area" localSheetId="1">'Zakázka'!$A$1:$T$97</definedName>
  </definedNames>
  <calcPr fullCalcOnLoad="1"/>
</workbook>
</file>

<file path=xl/sharedStrings.xml><?xml version="1.0" encoding="utf-8"?>
<sst xmlns="http://schemas.openxmlformats.org/spreadsheetml/2006/main" count="460" uniqueCount="283">
  <si>
    <t>Poř.</t>
  </si>
  <si>
    <t>Kód</t>
  </si>
  <si>
    <t>Popis</t>
  </si>
  <si>
    <t>Odč. výměra</t>
  </si>
  <si>
    <t>Odč. cena</t>
  </si>
  <si>
    <t>Přír. ceny</t>
  </si>
  <si>
    <t>Odč. NHod</t>
  </si>
  <si>
    <t>Odč. vým. za obd.</t>
  </si>
  <si>
    <t>Odč. Období</t>
  </si>
  <si>
    <t>Obd. NHod</t>
  </si>
  <si>
    <t>Zbyt. výměra</t>
  </si>
  <si>
    <t>Zbyt. cena</t>
  </si>
  <si>
    <t>Zbyt. NHod</t>
  </si>
  <si>
    <t>Výměra celkem</t>
  </si>
  <si>
    <t>Cena</t>
  </si>
  <si>
    <t>Jedn. NHod</t>
  </si>
  <si>
    <t>Celkem NHod</t>
  </si>
  <si>
    <t>GUID</t>
  </si>
  <si>
    <t>Objekt</t>
  </si>
  <si>
    <t>Oddíl</t>
  </si>
  <si>
    <t>SO_01: Stavební objekt 01</t>
  </si>
  <si>
    <t>001: Zemní práce</t>
  </si>
  <si>
    <t>122Cc0020-004/00</t>
  </si>
  <si>
    <t>Sejmutí ornice s vodorovným přemístěním - přes 50 do 100 m / nebo sejmutí lesní půdy</t>
  </si>
  <si>
    <t>{D7AA84B4-2524-4141-B49C-810AA8B91651}</t>
  </si>
  <si>
    <t>SO_01</t>
  </si>
  <si>
    <t>001</t>
  </si>
  <si>
    <t>123Cc0040-010/00</t>
  </si>
  <si>
    <t>Hloubení nezapažených jam a zářezů - hornina 3, množství do 100 m3</t>
  </si>
  <si>
    <t>{A33BE16D-9B9E-4B70-ABAB-E20160BEA05A}</t>
  </si>
  <si>
    <t>123Cc0080-006/00</t>
  </si>
  <si>
    <t>Hloubení rýh šířky do 600 mm - hornina 3, množství do 100 m3</t>
  </si>
  <si>
    <t>{AA2BF497-1106-4C09-96A2-ABF2715DCADC}</t>
  </si>
  <si>
    <t>123Cc0100-010/00</t>
  </si>
  <si>
    <t>Hloubení rýh šířky přes 600 do 2 000 mm - hornina 3, množství do 100 m3</t>
  </si>
  <si>
    <t>{193D98EE-6787-41DB-ACCD-1B10B29F41B3}</t>
  </si>
  <si>
    <t>126Ac0040-030/00</t>
  </si>
  <si>
    <t>Vodorovné přemístění výkopku - hornina 1 až 4, přes 9 000 do 10 000 m / po suchu</t>
  </si>
  <si>
    <t>{58FE092C-23AD-4AD1-BD64-C9F0387E8CE3}</t>
  </si>
  <si>
    <t>128Cc1010</t>
  </si>
  <si>
    <t>Poplatek za skládku - zemina</t>
  </si>
  <si>
    <t>{34A2DEE7-15CA-4062-AF88-A63F4EA5A871}</t>
  </si>
  <si>
    <t>126Ac0040-006/00</t>
  </si>
  <si>
    <t>Vodorovné přemístění výkopku - hornina 1 až 4, přes 50 do 500 m / po suchu</t>
  </si>
  <si>
    <t>{454ED2D5-0AD2-43BC-913F-4C5854749549}</t>
  </si>
  <si>
    <t>126Ac0090-002/00</t>
  </si>
  <si>
    <t>Nakládání neulehlého výkopku - nakládání, množství do 100 m3, hornina 1 až 4</t>
  </si>
  <si>
    <t>{44DBCF49-5FB1-45B6-9C2C-39541C755110}</t>
  </si>
  <si>
    <t>127Cc0050-002/00</t>
  </si>
  <si>
    <t>Zásyp sypaninou - jám, šachet, rýh  se zhutněním / nebo kolem objektů v těchto vykopávkách</t>
  </si>
  <si>
    <t>{21A66760-AE8E-48AB-83DA-390EB26EA976}</t>
  </si>
  <si>
    <t>127Cc0050-004/00</t>
  </si>
  <si>
    <t>Zásyp sypaninou - uzavřené prostory se zhutněním / s urovnáním povrchu zásypu</t>
  </si>
  <si>
    <t>{B5DAC3BC-11E1-42F1-B491-CC233AADA7B6}</t>
  </si>
  <si>
    <t>002: Základy</t>
  </si>
  <si>
    <t>182Eq4010-008/00</t>
  </si>
  <si>
    <t>Beton základových konstrukcí - beton prostý, třída B 13,5 / prostředí běžné</t>
  </si>
  <si>
    <t>{4D147F3C-28A7-4D76-9F5F-2323A6825E33}</t>
  </si>
  <si>
    <t>002</t>
  </si>
  <si>
    <t>182Ri4010-002/00</t>
  </si>
  <si>
    <t>Bednění základových konstrukcí - zřízení / včetně případných vzpěr</t>
  </si>
  <si>
    <t>{B2CBDC60-9DF7-4BE6-9E62-32E196FE1DB1}</t>
  </si>
  <si>
    <t>182Ri4010-004/00</t>
  </si>
  <si>
    <t>Bednění základových konstrukcí - odstranění / včetně případných vzpěr</t>
  </si>
  <si>
    <t>{2D770E3C-A924-4789-905A-03D2DD2E2800}</t>
  </si>
  <si>
    <t>182Ri2010-018/00</t>
  </si>
  <si>
    <t>Bednění kotevních otvorů a prostupů v základových konstrukcích - průřez přes 0,05 do 0,10 m2, hloubka přes 1,00 do 2,00 m</t>
  </si>
  <si>
    <t>{981B92A6-0E8F-40A7-9529-3998CDF38903}</t>
  </si>
  <si>
    <t>182Jh2010-004/00</t>
  </si>
  <si>
    <t>Výztuž základových konstrukcí - svařované sítě / drát žebírkový</t>
  </si>
  <si>
    <t>{606B5E68-71A0-4C0B-B479-B4F50632BFF6}</t>
  </si>
  <si>
    <t>412Rj8011-012/00</t>
  </si>
  <si>
    <t>Obklad vnějších betonových konstrukcí deskami / prováděný současně s betonováním</t>
  </si>
  <si>
    <t>{33CBFCA8-EB52-4F7C-A10F-E93DC470B1ED}</t>
  </si>
  <si>
    <t>219Kn7032-002</t>
  </si>
  <si>
    <t>Polystyrén extrudovaný Styrofoam IB - tloušťka 30-100 mm</t>
  </si>
  <si>
    <t>{88578547-C874-4745-8D41-12F97368CAD3}</t>
  </si>
  <si>
    <t>003: Svislé konstrukce</t>
  </si>
  <si>
    <t>211Fg2051-003/00</t>
  </si>
  <si>
    <t>Zdivo vnější tepelně izolační Porotherm P+D - pevnost P10, malta MVC 5, tl. zdiva 365 mm</t>
  </si>
  <si>
    <t>{24BA5354-5819-4EB3-91C0-EDA1E59349C2}</t>
  </si>
  <si>
    <t>003</t>
  </si>
  <si>
    <t>211Hh2010-006/00</t>
  </si>
  <si>
    <t>Osazování ocelových válcovaných nosníků na zdivu - výška přes 220 mm</t>
  </si>
  <si>
    <t>{ACE9378F-8431-4ACA-80C0-D2EC83C1457C}</t>
  </si>
  <si>
    <t>000Hh2066-018</t>
  </si>
  <si>
    <t>Tyč průřezu I ocelová - I 240 / rozměry 240×106 mm</t>
  </si>
  <si>
    <t>{D5FBD47B-A8FB-4513-AE14-3CC3E5FADCFE}</t>
  </si>
  <si>
    <t>211Fg2051-013/00</t>
  </si>
  <si>
    <t>Zdivo vnější tepelně izolační Porotherm P+D - pevnost P8, malta MVC 5, tl. zdiva 440 mm</t>
  </si>
  <si>
    <t>{85BAD013-11D4-48BD-B64E-A5560902F525}</t>
  </si>
  <si>
    <t>212Eq4040-014/00</t>
  </si>
  <si>
    <t>Beton klenbových pásů a překladů - překlady, beton železový,  třída B 20 (C 16/20)</t>
  </si>
  <si>
    <t>{7D4B31A5-CC93-4466-9E52-C6BCE7E5159D}</t>
  </si>
  <si>
    <t>211Fg2047-009/00</t>
  </si>
  <si>
    <t>Zdivo vnitřní z tvárnic Porotherm P+D - pevnost P10, malta MVC 5, tl. zdiva 300 mm</t>
  </si>
  <si>
    <t>{336E9EB9-6E7B-4BCC-9B33-E98D1A9B25BD}</t>
  </si>
  <si>
    <t>221Fg2010-006/00</t>
  </si>
  <si>
    <t>Příčky z cihel pálených - lícová příčně děrovaná, dl. 290 mm, P 10, tl. příčky 140 mm</t>
  </si>
  <si>
    <t>{218CCA75-56ED-40B4-B999-BD420240C265}</t>
  </si>
  <si>
    <t>212Ri2030-002/00</t>
  </si>
  <si>
    <t>Bednění překladů - zřízení / včetně podpěrné konstrukce, výška podpěrné kce do 4 m</t>
  </si>
  <si>
    <t>{4D55FC78-A3B9-43B0-AAF3-08732F3D1BB3}</t>
  </si>
  <si>
    <t>212Ri2030-004/00</t>
  </si>
  <si>
    <t>Bednění překladů - odstranění / výška podpěrné kce do 4 m</t>
  </si>
  <si>
    <t>{8CF6832A-937A-4FD1-891E-0E24F1EA95CC}</t>
  </si>
  <si>
    <t>221Fg2010-012/00</t>
  </si>
  <si>
    <t>Příčky z cihel pálených - plná lehčená nebo podélně děrovaná, dl. 290 mm, P 2 až P 15, tl. příčky 65 mm / jednoduché</t>
  </si>
  <si>
    <t>{BFA50CA4-F487-479A-822A-B9D53FD50659}</t>
  </si>
  <si>
    <t>221Fg2010-014/00</t>
  </si>
  <si>
    <t>Příčky z cihel pálených - plná lehčená nebo podélně děrovaná, dl. 290 mm, P 2 až P 15, tl. příčky 140 mm / jednoduché nebo vyzděné do svislé konstrukce</t>
  </si>
  <si>
    <t>{4643B7F3-E3FE-45F4-B5AD-29AE26B81585}</t>
  </si>
  <si>
    <t>261Gg2001-003/00</t>
  </si>
  <si>
    <t>Překlad POROTHERM plochý - šířka 115 mm, délka 100 cm</t>
  </si>
  <si>
    <t>{17C5D920-CF4C-44D9-8297-8B0CE28F88AB}</t>
  </si>
  <si>
    <t>261Gg2001-005/00</t>
  </si>
  <si>
    <t>Překlad POROTHERM plochý - šířka 115 mm, délka 125 cm</t>
  </si>
  <si>
    <t>{444BAB66-F1F9-4767-80F1-AC0FD77C69C4}</t>
  </si>
  <si>
    <t>221Fg2030-002/00</t>
  </si>
  <si>
    <t>Příčky z cihel pálených - POROTHERM, P 10, tl. příčky 115 mm / rozměr 497×238×115 nebo 372×238×115 mm, příčky nebo přizdívky jednoduché, na jakoukoliv maltu</t>
  </si>
  <si>
    <t>{E0E79415-1BC0-4151-A2DB-0F15D95F7E48}</t>
  </si>
  <si>
    <t>211Fg2140-002/00</t>
  </si>
  <si>
    <t>Zídky parapetní z cihel pálených plných, na jakoukoliv maltu - dl. 290 mm, tloušťka 65 mm / nebo atikové, schodišťové a zábradelní</t>
  </si>
  <si>
    <t>{796274BA-B7B8-4CAB-984D-A5D010B234DE}</t>
  </si>
  <si>
    <t>261Gg2001-007/00</t>
  </si>
  <si>
    <t>Překlad POROTHERM plochý - šířka 115 mm, délka 150 cm</t>
  </si>
  <si>
    <t>{AF9820E2-78EA-4262-91C3-1427697DCB42}</t>
  </si>
  <si>
    <t>261Gg2001-057/00</t>
  </si>
  <si>
    <t>Překlad POROTHERM plochý - šířka 238 mm, délka 300 cm</t>
  </si>
  <si>
    <t>{8C661023-C946-46D8-A3F0-BA0EB4F9B1EF}</t>
  </si>
  <si>
    <t>226Fg2020-002/00</t>
  </si>
  <si>
    <t>Obezdívka koupelnových van z cihel pálených, na jakoukoliv maltu - tloušťka 65 mm</t>
  </si>
  <si>
    <t>{65BA65F4-FBAA-48FC-BC49-AE2DDA2C3AB6}</t>
  </si>
  <si>
    <t>226Fg2030-002/00</t>
  </si>
  <si>
    <t>Zazdívka rýh, potrubí, nik (výklenků) nebo kapes z cihel pálených, na jakoukoliv maltu - tloušťka 65 mm</t>
  </si>
  <si>
    <t>{830ABF26-532A-487C-BA98-9C5CCE4E9313}</t>
  </si>
  <si>
    <t>261Gg2001-045/00</t>
  </si>
  <si>
    <t>Překlad POROTHERM plochý - šířka 238 mm, délka 150 cm</t>
  </si>
  <si>
    <t>{D59F7B70-0B2E-441D-B040-6C3299CB4C63}</t>
  </si>
  <si>
    <t>268Xx0020-010/00</t>
  </si>
  <si>
    <t>Komínový systém Schiedel SIH UNI, jednoprůduchový, větrací šachta, vložky a tvárnice - světlý průměr vložky 20 cm</t>
  </si>
  <si>
    <t>{E069467F-A847-407A-B66F-939219F057A7}</t>
  </si>
  <si>
    <t>261Gg2001-047/00</t>
  </si>
  <si>
    <t>Překlad POROTHERM plochý - šířka 238 mm, délka 175 cm</t>
  </si>
  <si>
    <t>{971664A6-7847-4344-BFE8-3CEF1F486CE1}</t>
  </si>
  <si>
    <t>261Gg2001-051/00</t>
  </si>
  <si>
    <t>Překlad POROTHERM plochý - šířka 238 mm, délka 225 cm</t>
  </si>
  <si>
    <t>{07B8496A-A490-4CE2-BFC9-FDB185D75532}</t>
  </si>
  <si>
    <t>268Xx0040-024/00</t>
  </si>
  <si>
    <t>Komínový systém Schiedel SIH UNI, jednoprůduchový, větrací šachta, pláště ostatní - výška pláště 100 cm, světlý průměr vložky 20 cm</t>
  </si>
  <si>
    <t>{4006EE0C-912A-466D-AD14-2B1EF5EC8576}</t>
  </si>
  <si>
    <t>261Gg2001-043/00</t>
  </si>
  <si>
    <t>Překlad POROTHERM plochý - šířka 238 mm, délka 125 cm</t>
  </si>
  <si>
    <t>{96C75AD3-B579-4B55-AE4B-42D859F9EFB9}</t>
  </si>
  <si>
    <t>Z 2</t>
  </si>
  <si>
    <t>Ocelový sloupek prům.102mm - dodávka a montáž</t>
  </si>
  <si>
    <t>{CF2BEE6B-5901-4491-9ECC-921998E807E9}</t>
  </si>
  <si>
    <t>261Kn7001-001/00</t>
  </si>
  <si>
    <t>Izolace tepelná výšky 24 cm vkládaná mezi překlady POROTHERM z pěnového polystyrénu - tloušťka 50 mm</t>
  </si>
  <si>
    <t>{BCAFC28A-D072-43E8-8D6E-473F41791883}</t>
  </si>
  <si>
    <t>412Rj8010-012/00</t>
  </si>
  <si>
    <t>Obklad vnějších betonových konstrukcí deskami, prováděný současně s betonováním - deska Lignopor, tloušťka 50 mm</t>
  </si>
  <si>
    <t>{DBF6B08A-E40A-4377-8FB5-BC2E70235F12}</t>
  </si>
  <si>
    <t>004: Vodorovné konstrukce</t>
  </si>
  <si>
    <t>236Gg2001-003/00</t>
  </si>
  <si>
    <t>Strop ze stropních keram. nosníků POT a cihel. stropních vložek MIAKO vč. zmonolitnění betonem B20 - značka 15/50, osová vzd. nosníků 500 mm, délka 2 až 3 m, tl. stropu 19 cm</t>
  </si>
  <si>
    <t>{CEDD9B7A-2012-417A-BC3C-21436B24DA5C}</t>
  </si>
  <si>
    <t>004</t>
  </si>
  <si>
    <t>212Eq4070-006/00</t>
  </si>
  <si>
    <t>Beton ztužujících pásů a věnců, železový - třída B 20 (C 16/20)</t>
  </si>
  <si>
    <t>{82A47D4C-A979-4B94-AB93-0A65D37693F1}</t>
  </si>
  <si>
    <t>212Ri2050-002/00</t>
  </si>
  <si>
    <t>Bednění bočnic ztužujících pásů a věnců - zřízení / včetně vzpěr</t>
  </si>
  <si>
    <t>{382C05F5-EB5C-4CA4-8823-8D5B67EC6DA3}</t>
  </si>
  <si>
    <t>212Ri2050-004/00</t>
  </si>
  <si>
    <t>Bednění bočnic ztužujících pásů a věnců - odstranění / včetně vzpěr</t>
  </si>
  <si>
    <t>{CF98FC98-D85C-4566-AE5A-9611311A19CC}</t>
  </si>
  <si>
    <t>212Hh2001-011/00</t>
  </si>
  <si>
    <t>Výztuž ztužujících pásů a věnců z betonářské oceli - ocel 10 505</t>
  </si>
  <si>
    <t>{4F32B0E2-6AF8-4E0D-B149-FF32DF52FF3A}</t>
  </si>
  <si>
    <t>211Fg2061-003/00</t>
  </si>
  <si>
    <t>Obezdívka ztužujícího věnce věncovkou POROTHERM včetně tepelné izolace - rozm. věnc. 330×235×70 mm / izolace z pěn. polystyrénu, tl. izol. 70 mm, zajištění izol. maltou MVC 5</t>
  </si>
  <si>
    <t>{A0859BC9-E61E-4A52-8BDC-88C84E78CC6D}</t>
  </si>
  <si>
    <t>412Rj8012-012/00</t>
  </si>
  <si>
    <t>Obklad vnějších betonových konstrukcí deskami - pěnový polystyren tl. 70 mm / prováděný současně s betonováním</t>
  </si>
  <si>
    <t>{53C9CB65-B72F-4E25-9DB3-27614ADA8122}</t>
  </si>
  <si>
    <t>200Kn7050-012</t>
  </si>
  <si>
    <t>Polystyrén pěnový EPS 100 S Stabil - tloušťka 70 mm / L×B 1000×500 mm, tepelný odpor 1,94 m2K/W</t>
  </si>
  <si>
    <t>{80774D8F-FC54-4721-98FB-C7AAB8C0C677}</t>
  </si>
  <si>
    <t>005: Komunikace</t>
  </si>
  <si>
    <t>941Cp1030-014/00</t>
  </si>
  <si>
    <t>Podklad nebo podsyp ze štěrkopísku - tloušťka po zhutnění 100 mm</t>
  </si>
  <si>
    <t>{2169673E-54D9-4070-878E-D01DC7404EB5}</t>
  </si>
  <si>
    <t>005</t>
  </si>
  <si>
    <t>944 Xx0 110</t>
  </si>
  <si>
    <t>Mlatový povrch - včetně podkladních vrstev</t>
  </si>
  <si>
    <t>{220BB8A8-180F-4362-97DF-3A961DD89E74}</t>
  </si>
  <si>
    <t>943Ff2050-004/00</t>
  </si>
  <si>
    <t>Osazení záhonového obrubníku betonového - s boční opěrou z betonu prostého tř. B 13,5, lože z betonu prostého tř. B 13,5</t>
  </si>
  <si>
    <t>{923CA755-BBB6-4477-B81A-EBD89D92E0B3}</t>
  </si>
  <si>
    <t>944 03</t>
  </si>
  <si>
    <t>Obrubník záhonový dl. 500 mm - dodávka</t>
  </si>
  <si>
    <t>{05335F0A-5358-4E19-A054-63AE37C2001B}</t>
  </si>
  <si>
    <t>{BDB45F3B-740F-4FE0-8842-C7EB5BDAC194}</t>
  </si>
  <si>
    <t>{FFF20552-3AFE-45E2-A9D2-F2CB85154A3B}</t>
  </si>
  <si>
    <t>{FCBDC0DE-DC9B-4701-A8FD-0A785FF44A48}</t>
  </si>
  <si>
    <t>944 04</t>
  </si>
  <si>
    <t>{2CA75819-145E-4508-B932-2D77AF18C4DB}</t>
  </si>
  <si>
    <t>{3771AE98-2BC6-46C7-9D05-1C161DDD2424}</t>
  </si>
  <si>
    <t>943Ff2010-020/00</t>
  </si>
  <si>
    <t>Kladení dlažby komunikací pro pěší, z betonové zámkové dlažby - tl. dlaždic 80 mm, skup. A, plocha do 100 m2, lože kam. těž. nebo drcené, tl. lože do 40 mm</t>
  </si>
  <si>
    <t>{DEF0D1B9-E4B9-454A-82D3-3C2BB17150CE}</t>
  </si>
  <si>
    <t>944 01</t>
  </si>
  <si>
    <t>Dlažba zámková tl. 80 mm - KB Blok, typ Vyšehrad, dodávka</t>
  </si>
  <si>
    <t>{3A4D786E-06B4-4BE4-9E0B-6681E50A2157}</t>
  </si>
  <si>
    <t>{EF234BE1-9346-4599-9C8E-71CFE6370A61}</t>
  </si>
  <si>
    <t>944 02</t>
  </si>
  <si>
    <t>{F4DF3301-B357-43ED-AF85-2729AD22AC31}</t>
  </si>
  <si>
    <t>006: Úpravy povrchu</t>
  </si>
  <si>
    <t>451Pq3160-004/00</t>
  </si>
  <si>
    <t>Vnitřní omítka vápenocementová ze suchých směsí - strop rovný, omítka štuková</t>
  </si>
  <si>
    <t>{455C0F79-F962-4073-89D0-A3EEC8D64A73}</t>
  </si>
  <si>
    <t>006</t>
  </si>
  <si>
    <t>323Uh2010-002/00</t>
  </si>
  <si>
    <t>Osazování zárubní nebo rámů dveřních ocelových na MC - plocha otvoru do 2,5 m2 / lisovaných i z úhelníků, bez dveřních křídel</t>
  </si>
  <si>
    <t>{F465C352-62E1-4539-A60C-D6991DE729C8}</t>
  </si>
  <si>
    <t>419Aa0010-002/00</t>
  </si>
  <si>
    <t>Zakrývání vnějších výplní otvorů a dalších předmětů a konstrukcí - z lešení / jakýkoliv vhodný způsob</t>
  </si>
  <si>
    <t>{A24179DC-AE75-4C80-B0F2-E2EBD96FBCBD}</t>
  </si>
  <si>
    <t>332Eq4010-008/00</t>
  </si>
  <si>
    <t>Mazanina z betonu prostého, hlazená dřevěným hladítkem - tloušťka kce přes 50 do 80 mm, třída B 20 (C 16/20)</t>
  </si>
  <si>
    <t>{535AE384-5701-4006-8FB0-A5379B80DE0B}</t>
  </si>
  <si>
    <t>415Kn7010-008/00</t>
  </si>
  <si>
    <t>Zateplovací systémy stěn budov se základní povrchovou úpravou, vrstva tepelné izolace - polystyrén - desky z pěnového polystyrénu, PSB-S-20, tl. úpravy přes 40 do 50 mm</t>
  </si>
  <si>
    <t>{60664CB8-D9AD-43A8-B782-1C8E4BEA385E}</t>
  </si>
  <si>
    <t>332Eq4050-002/00</t>
  </si>
  <si>
    <t>Příplatek za stržení povrchu spodní vrstvy mazaniny latí - tloušťka obou vrstev mazaniny přes 50 do 80 mm</t>
  </si>
  <si>
    <t>{A9CCCAFC-337E-485E-AD94-82B1E78AD3B9}</t>
  </si>
  <si>
    <t>421Pq3200-002/00</t>
  </si>
  <si>
    <t>Vnitřní omítka stěn vápenocementová ze suchých směsí - omítka hladká</t>
  </si>
  <si>
    <t>{BA55C01B-D89B-4BCF-A77F-AC77B666621C}</t>
  </si>
  <si>
    <t>323 Uh 110</t>
  </si>
  <si>
    <t>Zárubeň HSE pro dveře jednokřídlové - 686x2093mm do příčky tl.65mm, dodávka včetně úpravy povrchu</t>
  </si>
  <si>
    <t>{A26F6B79-7E2F-4442-B81C-5156AB34F20D}</t>
  </si>
  <si>
    <t>332Eq4040-002/00</t>
  </si>
  <si>
    <t>Příplatek za přehlazení povrchu betonové mazaniny ocelovým hladítkem - tloušťka mazaniny přes 50 do 80 mm</t>
  </si>
  <si>
    <t>{93E2477C-5500-458B-A99B-70A98997D414}</t>
  </si>
  <si>
    <t>411Pq3080-006/00</t>
  </si>
  <si>
    <t>Vnější omítka stěn vápenná nebo vápenocementová - omítka hladká, stupeň složitosti I až II</t>
  </si>
  <si>
    <t>{F1810EDF-F4B6-4AAA-99F2-14E7E511D8F8}</t>
  </si>
  <si>
    <t>323 Uh 111</t>
  </si>
  <si>
    <t>Zárubeň HSE pro dveře jednokřídlové - 811x2093mm do příčky tl.140mm, dodávka včetně úpravy povrchu</t>
  </si>
  <si>
    <t>{EE81B841-4CB4-4F82-8BD1-FB2220C84826}</t>
  </si>
  <si>
    <t>421Pq3200-004/00</t>
  </si>
  <si>
    <t>Vnitřní omítka stěn vápenocementová ze suchých směsí - omítka štuková</t>
  </si>
  <si>
    <t>{1323162D-1B82-4EBF-A62D-5DDDC0D4F17F}</t>
  </si>
  <si>
    <t>332Eq4010-028/00</t>
  </si>
  <si>
    <t>Mazanina z betonu prostého, hlazená dřevěným hladítkem - tloušťka kce přes 120 do 240 mm, třída B 20 (C 16/20)</t>
  </si>
  <si>
    <t>{C152D011-AB79-4637-BD1A-18B7376053B0}</t>
  </si>
  <si>
    <t>323 Uh 112</t>
  </si>
  <si>
    <t>Zárubeň HSE pro dveře jednokřídlové - 936x2093mm do příčky tl.140mm, dodávka včetně úpravy povrchu</t>
  </si>
  <si>
    <t>{56185B94-E46B-48D4-B163-42DED0D7935E}</t>
  </si>
  <si>
    <t>411Pq3100-026/00</t>
  </si>
  <si>
    <t>Vnější rustikální syntetická omítka - barevná</t>
  </si>
  <si>
    <t>{487046CB-15B9-42E5-9F27-55C4FFA3089B}</t>
  </si>
  <si>
    <t>323 Uh 113</t>
  </si>
  <si>
    <t>Zárubeň HSE pro dveře jednokřídlové - 936x2093mm do zdi tl.300mm, dodávka včetně úpravy povrchu</t>
  </si>
  <si>
    <t>{53920161-7D2F-472A-930B-1F9A56C6FEB1}</t>
  </si>
  <si>
    <t>332Eq4050-006/00</t>
  </si>
  <si>
    <t>Příplatek za stržení povrchu spodní vrstvy mazaniny latí - tloušťka obou vrstev mazaniny přes 120 do 240 mm</t>
  </si>
  <si>
    <t>{F0FB561E-FC6E-410B-9F0E-4FB2FDD7747D}</t>
  </si>
  <si>
    <t>332Jh2010-004/00</t>
  </si>
  <si>
    <t>Výztuž mazanin z betonů - svařované sítě / včetně výztuže mazanin z lehkých betonů drát žebírkový</t>
  </si>
  <si>
    <t>{7C3FE4E4-3920-4901-811B-7F3CF5861201}</t>
  </si>
  <si>
    <t>323 Uh 114</t>
  </si>
  <si>
    <t>Zárubeň HSE pro dveře jednokřídlové - 811x2093mm, světlíková, do příčky tl.140mm, dodávka včetně úpravy povrchu</t>
  </si>
  <si>
    <t>{E4CD7477-51F5-4EF6-8079-880309D81012}</t>
  </si>
  <si>
    <t>323 Uh 120</t>
  </si>
  <si>
    <t>Zárubeň HSE pro dveře jednokřídlové - 686x2093mm do příčky tl.140mm, dodávka včetně úpravy povrchu</t>
  </si>
  <si>
    <t>{6A40EFBD-EC01-4030-BB3F-3773B530C51B}</t>
  </si>
  <si>
    <t>Celkem</t>
  </si>
  <si>
    <t>DEMO - Rodinný dům - příklad</t>
  </si>
  <si>
    <t>ČERPÁNÍ ROZPOČETU VČETNĚ NORMOHODIN- (import z formátu.csv do formátu .xls)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</si>
</sst>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0_);[Red]\-\ #,##0.00_);&quot;–&quot;??;_(@_)"/>
    <numFmt numFmtId="166" formatCode="_(#,##0.0??;\-\ #,##0.0??;&quot;–&quot;???;_(@_)"/>
    <numFmt numFmtId="167" formatCode="_(#,##0_);[Red]\-\ #,##0_);&quot;–&quot;??;_(@_)"/>
    <numFmt numFmtId="168" formatCode="_(#,##0.00000_);[Red]\-\ #,##0.00000_);&quot;–&quot;??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9"/>
      <color rgb="FF000080"/>
      <name val="Arial"/>
      <family val="2"/>
    </font>
    <font>
      <sz val="10"/>
      <color rgb="FF000000"/>
      <name val="Arial CE"/>
      <family val="0"/>
    </font>
    <font>
      <b/>
      <sz val="12"/>
      <color rgb="FF993366"/>
      <name val="Arial"/>
      <family val="2"/>
    </font>
    <font>
      <b/>
      <sz val="11"/>
      <color rgb="FF33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41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horizontal="left" vertical="top"/>
    </xf>
    <xf numFmtId="49" fontId="42" fillId="0" borderId="0" xfId="0" applyNumberFormat="1" applyFont="1" applyAlignment="1">
      <alignment/>
    </xf>
    <xf numFmtId="49" fontId="41" fillId="0" borderId="0" xfId="0" applyNumberFormat="1" applyFont="1" applyAlignment="1">
      <alignment horizontal="left" vertical="top" wrapText="1"/>
    </xf>
    <xf numFmtId="165" fontId="41" fillId="0" borderId="0" xfId="0" applyNumberFormat="1" applyFont="1" applyAlignment="1">
      <alignment horizontal="right" vertical="top"/>
    </xf>
    <xf numFmtId="166" fontId="43" fillId="0" borderId="0" xfId="0" applyNumberFormat="1" applyFont="1" applyFill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168" fontId="41" fillId="0" borderId="0" xfId="0" applyNumberFormat="1" applyFont="1" applyAlignment="1">
      <alignment horizontal="right" vertical="top"/>
    </xf>
    <xf numFmtId="49" fontId="41" fillId="0" borderId="10" xfId="0" applyNumberFormat="1" applyFont="1" applyBorder="1" applyAlignment="1">
      <alignment vertical="top"/>
    </xf>
    <xf numFmtId="49" fontId="42" fillId="0" borderId="11" xfId="0" applyNumberFormat="1" applyFont="1" applyBorder="1" applyAlignment="1">
      <alignment horizontal="right"/>
    </xf>
    <xf numFmtId="49" fontId="42" fillId="0" borderId="11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6" fontId="44" fillId="0" borderId="0" xfId="0" applyNumberFormat="1" applyFont="1" applyFill="1" applyBorder="1" applyAlignment="1">
      <alignment/>
    </xf>
    <xf numFmtId="167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6" fontId="45" fillId="0" borderId="0" xfId="0" applyNumberFormat="1" applyFont="1" applyFill="1" applyBorder="1" applyAlignment="1">
      <alignment/>
    </xf>
    <xf numFmtId="167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49" fontId="45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 vertical="top"/>
    </xf>
    <xf numFmtId="164" fontId="41" fillId="0" borderId="13" xfId="0" applyNumberFormat="1" applyFont="1" applyBorder="1" applyAlignment="1">
      <alignment horizontal="right" vertical="top"/>
    </xf>
    <xf numFmtId="49" fontId="41" fillId="0" borderId="10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 wrapText="1"/>
    </xf>
    <xf numFmtId="165" fontId="41" fillId="0" borderId="13" xfId="0" applyNumberFormat="1" applyFont="1" applyBorder="1" applyAlignment="1">
      <alignment horizontal="right" vertical="top"/>
    </xf>
    <xf numFmtId="166" fontId="43" fillId="0" borderId="13" xfId="0" applyNumberFormat="1" applyFont="1" applyFill="1" applyBorder="1" applyAlignment="1">
      <alignment horizontal="right" vertical="top"/>
    </xf>
    <xf numFmtId="167" fontId="41" fillId="0" borderId="13" xfId="0" applyNumberFormat="1" applyFont="1" applyBorder="1" applyAlignment="1">
      <alignment horizontal="right" vertical="top"/>
    </xf>
    <xf numFmtId="168" fontId="41" fillId="0" borderId="13" xfId="0" applyNumberFormat="1" applyFont="1" applyBorder="1" applyAlignment="1">
      <alignment horizontal="right" vertical="top"/>
    </xf>
    <xf numFmtId="164" fontId="41" fillId="0" borderId="14" xfId="0" applyNumberFormat="1" applyFont="1" applyBorder="1" applyAlignment="1">
      <alignment horizontal="righ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 wrapText="1"/>
    </xf>
    <xf numFmtId="165" fontId="41" fillId="0" borderId="14" xfId="0" applyNumberFormat="1" applyFont="1" applyBorder="1" applyAlignment="1">
      <alignment horizontal="right" vertical="top"/>
    </xf>
    <xf numFmtId="166" fontId="43" fillId="0" borderId="14" xfId="0" applyNumberFormat="1" applyFont="1" applyFill="1" applyBorder="1" applyAlignment="1">
      <alignment horizontal="right" vertical="top"/>
    </xf>
    <xf numFmtId="167" fontId="41" fillId="0" borderId="14" xfId="0" applyNumberFormat="1" applyFont="1" applyBorder="1" applyAlignment="1">
      <alignment horizontal="right" vertical="top"/>
    </xf>
    <xf numFmtId="168" fontId="41" fillId="0" borderId="14" xfId="0" applyNumberFormat="1" applyFont="1" applyBorder="1" applyAlignment="1">
      <alignment horizontal="right" vertical="top"/>
    </xf>
    <xf numFmtId="49" fontId="41" fillId="0" borderId="14" xfId="0" applyNumberFormat="1" applyFont="1" applyBorder="1" applyAlignment="1">
      <alignment vertical="top"/>
    </xf>
    <xf numFmtId="49" fontId="41" fillId="0" borderId="12" xfId="0" applyNumberFormat="1" applyFont="1" applyBorder="1" applyAlignment="1">
      <alignment horizontal="left" vertical="top"/>
    </xf>
    <xf numFmtId="49" fontId="45" fillId="0" borderId="15" xfId="0" applyNumberFormat="1" applyFont="1" applyBorder="1" applyAlignment="1">
      <alignment/>
    </xf>
    <xf numFmtId="0" fontId="0" fillId="0" borderId="0" xfId="0" applyNumberFormat="1" applyAlignment="1">
      <alignment/>
    </xf>
    <xf numFmtId="0" fontId="44" fillId="0" borderId="16" xfId="0" applyFont="1" applyBorder="1" applyAlignment="1">
      <alignment/>
    </xf>
    <xf numFmtId="167" fontId="44" fillId="0" borderId="16" xfId="0" applyNumberFormat="1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7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15" outlineLevelRow="1"/>
  <cols>
    <col min="1" max="1" width="4.7109375" style="0" hidden="1" customWidth="1"/>
    <col min="2" max="2" width="17.28125" style="0" hidden="1" customWidth="1"/>
    <col min="3" max="3" width="80.7109375" style="0" customWidth="1"/>
    <col min="4" max="4" width="12.8515625" style="0" customWidth="1"/>
  </cols>
  <sheetData>
    <row r="1" spans="1:5" ht="21" customHeight="1">
      <c r="A1" s="15">
        <f>IF(Zakázka!$A$1=0,"",Zakázka!$A$1)</f>
      </c>
      <c r="B1" s="16">
        <f>IF(Zakázka!$B$1=0,"",Zakázka!$B$1)</f>
      </c>
      <c r="C1" s="16" t="str">
        <f>IF(Zakázka!$C$1=0,"",Zakázka!$C$1)</f>
        <v>ČERPÁNÍ ROZPOČETU VČETNĚ NORMOHODIN- (import z formátu.csv do formátu .xls)</v>
      </c>
      <c r="D1" s="19">
        <f>IF(Zakázka!$O$1=0,"",Zakázka!$O$1)</f>
      </c>
      <c r="E1" s="4"/>
    </row>
    <row r="2" spans="1:5" ht="21" customHeight="1">
      <c r="A2" s="15">
        <f>IF(Zakázka!$A$2=0,"",Zakázka!$A$2)</f>
      </c>
      <c r="B2" s="16">
        <f>IF(Zakázka!$B$2=0,"",Zakázka!$B$2)</f>
      </c>
      <c r="C2" s="16" t="str">
        <f>IF(Zakázka!$C$2=0,"",Zakázka!$C$2)</f>
        <v>DEMO - Rodinný dům - příklad</v>
      </c>
      <c r="D2" s="19">
        <f>IF(Zakázka!$O$2=0,"",Zakázka!$O$2)</f>
      </c>
      <c r="E2" s="4"/>
    </row>
    <row r="3" spans="1:5" ht="15.75" thickBot="1">
      <c r="A3" s="13" t="str">
        <f>IF(Zakázka!$A$3=0,"",Zakázka!$A$3)</f>
        <v>Poř.</v>
      </c>
      <c r="B3" s="14" t="str">
        <f>IF(Zakázka!$B$3=0,"",Zakázka!$B$3)</f>
        <v>Kód</v>
      </c>
      <c r="C3" s="14" t="str">
        <f>IF(Zakázka!$C$3=0,"",Zakázka!$C$3)</f>
        <v>Popis</v>
      </c>
      <c r="D3" s="13" t="str">
        <f>IF(Zakázka!$O$3=0,"",Zakázka!$O$3)</f>
        <v>Cena</v>
      </c>
      <c r="E3" s="1"/>
    </row>
    <row r="4" spans="1:5" ht="12" customHeight="1">
      <c r="A4" s="3">
        <f>IF(Zakázka!$A$4=0,"",Zakázka!$A$4)</f>
      </c>
      <c r="B4" s="6">
        <f>IF(Zakázka!$B$4=0,"",Zakázka!$B$4)</f>
      </c>
      <c r="C4" s="6">
        <f>IF(Zakázka!$C$4=0,"",Zakázka!$C$4)</f>
      </c>
      <c r="D4" s="3">
        <f>IF(Zakázka!$O$4=0,"",Zakázka!$O$4)</f>
      </c>
      <c r="E4" s="1"/>
    </row>
    <row r="5" spans="1:5" ht="21" customHeight="1">
      <c r="A5" s="15">
        <f>IF(Zakázka!$A$5=0,"",Zakázka!$A$5)</f>
      </c>
      <c r="B5" s="16">
        <f>IF(Zakázka!$B$5=0,"",Zakázka!$B$5)</f>
      </c>
      <c r="C5" s="16" t="str">
        <f>IF(Zakázka!$C$5=0,"",Zakázka!$C$5)</f>
        <v>SO_01: Stavební objekt 01</v>
      </c>
      <c r="D5" s="19">
        <f>IF(Zakázka!$O$5=0,"",Zakázka!$O$5)</f>
        <v>1138526.2243686887</v>
      </c>
      <c r="E5" s="4"/>
    </row>
    <row r="6" spans="1:5" ht="20.25" customHeight="1" outlineLevel="1">
      <c r="A6" s="23">
        <f>IF(Zakázka!$A$6=0,"",Zakázka!$A$6)</f>
      </c>
      <c r="B6" s="24">
        <f>IF(Zakázka!$B$6=0,"",Zakázka!$B$6)</f>
      </c>
      <c r="C6" s="24" t="str">
        <f>IF(Zakázka!$C$6=0,"",Zakázka!$C$6)</f>
        <v>001: Zemní práce</v>
      </c>
      <c r="D6" s="27">
        <f>IF(Zakázka!$O$6=0,"",Zakázka!$O$6)</f>
        <v>29439.07272803952</v>
      </c>
      <c r="E6" s="4"/>
    </row>
    <row r="7" spans="1:5" ht="20.25" customHeight="1" outlineLevel="1">
      <c r="A7" s="23">
        <f>IF(Zakázka!$A$17=0,"",Zakázka!$A$17)</f>
      </c>
      <c r="B7" s="24">
        <f>IF(Zakázka!$B$17=0,"",Zakázka!$B$17)</f>
      </c>
      <c r="C7" s="24" t="str">
        <f>IF(Zakázka!$C$17=0,"",Zakázka!$C$17)</f>
        <v>002: Základy</v>
      </c>
      <c r="D7" s="27">
        <f>IF(Zakázka!$O$17=0,"",Zakázka!$O$17)</f>
        <v>122417.08033622638</v>
      </c>
      <c r="E7" s="4"/>
    </row>
    <row r="8" spans="1:5" ht="20.25" customHeight="1" outlineLevel="1">
      <c r="A8" s="23">
        <f>IF(Zakázka!$A$25=0,"",Zakázka!$A$25)</f>
      </c>
      <c r="B8" s="24">
        <f>IF(Zakázka!$B$25=0,"",Zakázka!$B$25)</f>
      </c>
      <c r="C8" s="24" t="str">
        <f>IF(Zakázka!$C$25=0,"",Zakázka!$C$25)</f>
        <v>003: Svislé konstrukce</v>
      </c>
      <c r="D8" s="27">
        <f>IF(Zakázka!$O$25=0,"",Zakázka!$O$25)</f>
        <v>476568.03379826434</v>
      </c>
      <c r="E8" s="4"/>
    </row>
    <row r="9" spans="1:5" ht="20.25" customHeight="1" outlineLevel="1">
      <c r="A9" s="23">
        <f>IF(Zakázka!$A$54=0,"",Zakázka!$A$54)</f>
      </c>
      <c r="B9" s="24">
        <f>IF(Zakázka!$B$54=0,"",Zakázka!$B$54)</f>
      </c>
      <c r="C9" s="24" t="str">
        <f>IF(Zakázka!$C$54=0,"",Zakázka!$C$54)</f>
        <v>004: Vodorovné konstrukce</v>
      </c>
      <c r="D9" s="27">
        <f>IF(Zakázka!$O$54=0,"",Zakázka!$O$54)</f>
        <v>170764.91981779318</v>
      </c>
      <c r="E9" s="4"/>
    </row>
    <row r="10" spans="1:5" ht="20.25" customHeight="1" outlineLevel="1">
      <c r="A10" s="23">
        <f>IF(Zakázka!$A$63=0,"",Zakázka!$A$63)</f>
      </c>
      <c r="B10" s="24">
        <f>IF(Zakázka!$B$63=0,"",Zakázka!$B$63)</f>
      </c>
      <c r="C10" s="24" t="str">
        <f>IF(Zakázka!$C$63=0,"",Zakázka!$C$63)</f>
        <v>005: Komunikace</v>
      </c>
      <c r="D10" s="27">
        <f>IF(Zakázka!$O$63=0,"",Zakázka!$O$63)</f>
        <v>49126.226324556</v>
      </c>
      <c r="E10" s="4"/>
    </row>
    <row r="11" spans="1:5" ht="20.25" customHeight="1" outlineLevel="1">
      <c r="A11" s="23">
        <f>IF(Zakázka!$A$77=0,"",Zakázka!$A$77)</f>
      </c>
      <c r="B11" s="24">
        <f>IF(Zakázka!$B$77=0,"",Zakázka!$B$77)</f>
      </c>
      <c r="C11" s="24" t="str">
        <f>IF(Zakázka!$C$77=0,"",Zakázka!$C$77)</f>
        <v>006: Úpravy povrchu</v>
      </c>
      <c r="D11" s="27">
        <f>IF(Zakázka!$O$77=0,"",Zakázka!$O$77)</f>
        <v>290210.891363809</v>
      </c>
      <c r="E11" s="4"/>
    </row>
    <row r="12" spans="1:5" ht="20.25" customHeight="1" outlineLevel="1">
      <c r="A12" s="23" t="e">
        <f>IF(Zakázka!#REF!=0,"",Zakázka!#REF!)</f>
        <v>#REF!</v>
      </c>
      <c r="B12" s="24" t="e">
        <f>IF(Zakázka!#REF!=0,"",Zakázka!#REF!)</f>
        <v>#REF!</v>
      </c>
      <c r="C12" s="24" t="e">
        <f>IF(Zakázka!#REF!=0,"",Zakázka!#REF!)</f>
        <v>#REF!</v>
      </c>
      <c r="D12" s="27" t="e">
        <f>IF(Zakázka!#REF!=0,"",Zakázka!#REF!)</f>
        <v>#REF!</v>
      </c>
      <c r="E12" s="4"/>
    </row>
    <row r="13" spans="1:5" ht="20.25" customHeight="1" outlineLevel="1">
      <c r="A13" s="23" t="e">
        <f>IF(Zakázka!#REF!=0,"",Zakázka!#REF!)</f>
        <v>#REF!</v>
      </c>
      <c r="B13" s="24" t="e">
        <f>IF(Zakázka!#REF!=0,"",Zakázka!#REF!)</f>
        <v>#REF!</v>
      </c>
      <c r="C13" s="24" t="e">
        <f>IF(Zakázka!#REF!=0,"",Zakázka!#REF!)</f>
        <v>#REF!</v>
      </c>
      <c r="D13" s="27" t="e">
        <f>IF(Zakázka!#REF!=0,"",Zakázka!#REF!)</f>
        <v>#REF!</v>
      </c>
      <c r="E13" s="4"/>
    </row>
    <row r="14" spans="1:5" ht="20.25" customHeight="1" outlineLevel="1">
      <c r="A14" s="23" t="e">
        <f>IF(Zakázka!#REF!=0,"",Zakázka!#REF!)</f>
        <v>#REF!</v>
      </c>
      <c r="B14" s="24" t="e">
        <f>IF(Zakázka!#REF!=0,"",Zakázka!#REF!)</f>
        <v>#REF!</v>
      </c>
      <c r="C14" s="24" t="e">
        <f>IF(Zakázka!#REF!=0,"",Zakázka!#REF!)</f>
        <v>#REF!</v>
      </c>
      <c r="D14" s="27" t="e">
        <f>IF(Zakázka!#REF!=0,"",Zakázka!#REF!)</f>
        <v>#REF!</v>
      </c>
      <c r="E14" s="4"/>
    </row>
    <row r="15" spans="1:5" ht="20.25" customHeight="1" outlineLevel="1">
      <c r="A15" s="23" t="e">
        <f>IF(Zakázka!#REF!=0,"",Zakázka!#REF!)</f>
        <v>#REF!</v>
      </c>
      <c r="B15" s="24" t="e">
        <f>IF(Zakázka!#REF!=0,"",Zakázka!#REF!)</f>
        <v>#REF!</v>
      </c>
      <c r="C15" s="24" t="e">
        <f>IF(Zakázka!#REF!=0,"",Zakázka!#REF!)</f>
        <v>#REF!</v>
      </c>
      <c r="D15" s="27" t="e">
        <f>IF(Zakázka!#REF!=0,"",Zakázka!#REF!)</f>
        <v>#REF!</v>
      </c>
      <c r="E15" s="4"/>
    </row>
    <row r="16" spans="1:5" ht="20.25" customHeight="1" outlineLevel="1">
      <c r="A16" s="23" t="e">
        <f>IF(Zakázka!#REF!=0,"",Zakázka!#REF!)</f>
        <v>#REF!</v>
      </c>
      <c r="B16" s="24" t="e">
        <f>IF(Zakázka!#REF!=0,"",Zakázka!#REF!)</f>
        <v>#REF!</v>
      </c>
      <c r="C16" s="24" t="e">
        <f>IF(Zakázka!#REF!=0,"",Zakázka!#REF!)</f>
        <v>#REF!</v>
      </c>
      <c r="D16" s="27" t="e">
        <f>IF(Zakázka!#REF!=0,"",Zakázka!#REF!)</f>
        <v>#REF!</v>
      </c>
      <c r="E16" s="4"/>
    </row>
    <row r="17" spans="1:5" ht="20.25" customHeight="1" outlineLevel="1">
      <c r="A17" s="23" t="e">
        <f>IF(Zakázka!#REF!=0,"",Zakázka!#REF!)</f>
        <v>#REF!</v>
      </c>
      <c r="B17" s="24" t="e">
        <f>IF(Zakázka!#REF!=0,"",Zakázka!#REF!)</f>
        <v>#REF!</v>
      </c>
      <c r="C17" s="24" t="e">
        <f>IF(Zakázka!#REF!=0,"",Zakázka!#REF!)</f>
        <v>#REF!</v>
      </c>
      <c r="D17" s="27" t="e">
        <f>IF(Zakázka!#REF!=0,"",Zakázka!#REF!)</f>
        <v>#REF!</v>
      </c>
      <c r="E17" s="4"/>
    </row>
    <row r="18" spans="1:5" ht="20.25" customHeight="1" outlineLevel="1">
      <c r="A18" s="23" t="e">
        <f>IF(Zakázka!#REF!=0,"",Zakázka!#REF!)</f>
        <v>#REF!</v>
      </c>
      <c r="B18" s="24" t="e">
        <f>IF(Zakázka!#REF!=0,"",Zakázka!#REF!)</f>
        <v>#REF!</v>
      </c>
      <c r="C18" s="24" t="e">
        <f>IF(Zakázka!#REF!=0,"",Zakázka!#REF!)</f>
        <v>#REF!</v>
      </c>
      <c r="D18" s="27" t="e">
        <f>IF(Zakázka!#REF!=0,"",Zakázka!#REF!)</f>
        <v>#REF!</v>
      </c>
      <c r="E18" s="4"/>
    </row>
    <row r="19" spans="1:5" ht="20.25" customHeight="1" outlineLevel="1">
      <c r="A19" s="23" t="e">
        <f>IF(Zakázka!#REF!=0,"",Zakázka!#REF!)</f>
        <v>#REF!</v>
      </c>
      <c r="B19" s="24" t="e">
        <f>IF(Zakázka!#REF!=0,"",Zakázka!#REF!)</f>
        <v>#REF!</v>
      </c>
      <c r="C19" s="24" t="e">
        <f>IF(Zakázka!#REF!=0,"",Zakázka!#REF!)</f>
        <v>#REF!</v>
      </c>
      <c r="D19" s="27" t="e">
        <f>IF(Zakázka!#REF!=0,"",Zakázka!#REF!)</f>
        <v>#REF!</v>
      </c>
      <c r="E19" s="4"/>
    </row>
    <row r="20" spans="1:5" ht="20.25" customHeight="1" outlineLevel="1">
      <c r="A20" s="23" t="e">
        <f>IF(Zakázka!#REF!=0,"",Zakázka!#REF!)</f>
        <v>#REF!</v>
      </c>
      <c r="B20" s="24" t="e">
        <f>IF(Zakázka!#REF!=0,"",Zakázka!#REF!)</f>
        <v>#REF!</v>
      </c>
      <c r="C20" s="24" t="e">
        <f>IF(Zakázka!#REF!=0,"",Zakázka!#REF!)</f>
        <v>#REF!</v>
      </c>
      <c r="D20" s="27" t="e">
        <f>IF(Zakázka!#REF!=0,"",Zakázka!#REF!)</f>
        <v>#REF!</v>
      </c>
      <c r="E20" s="4"/>
    </row>
    <row r="21" spans="1:5" ht="20.25" customHeight="1" outlineLevel="1">
      <c r="A21" s="23" t="e">
        <f>IF(Zakázka!#REF!=0,"",Zakázka!#REF!)</f>
        <v>#REF!</v>
      </c>
      <c r="B21" s="24" t="e">
        <f>IF(Zakázka!#REF!=0,"",Zakázka!#REF!)</f>
        <v>#REF!</v>
      </c>
      <c r="C21" s="24" t="e">
        <f>IF(Zakázka!#REF!=0,"",Zakázka!#REF!)</f>
        <v>#REF!</v>
      </c>
      <c r="D21" s="27" t="e">
        <f>IF(Zakázka!#REF!=0,"",Zakázka!#REF!)</f>
        <v>#REF!</v>
      </c>
      <c r="E21" s="4"/>
    </row>
    <row r="22" spans="1:5" ht="20.25" customHeight="1" outlineLevel="1">
      <c r="A22" s="23" t="e">
        <f>IF(Zakázka!#REF!=0,"",Zakázka!#REF!)</f>
        <v>#REF!</v>
      </c>
      <c r="B22" s="24" t="e">
        <f>IF(Zakázka!#REF!=0,"",Zakázka!#REF!)</f>
        <v>#REF!</v>
      </c>
      <c r="C22" s="24" t="e">
        <f>IF(Zakázka!#REF!=0,"",Zakázka!#REF!)</f>
        <v>#REF!</v>
      </c>
      <c r="D22" s="27" t="e">
        <f>IF(Zakázka!#REF!=0,"",Zakázka!#REF!)</f>
        <v>#REF!</v>
      </c>
      <c r="E22" s="4"/>
    </row>
    <row r="23" spans="1:5" ht="20.25" customHeight="1" outlineLevel="1">
      <c r="A23" s="23" t="e">
        <f>IF(Zakázka!#REF!=0,"",Zakázka!#REF!)</f>
        <v>#REF!</v>
      </c>
      <c r="B23" s="24" t="e">
        <f>IF(Zakázka!#REF!=0,"",Zakázka!#REF!)</f>
        <v>#REF!</v>
      </c>
      <c r="C23" s="24" t="e">
        <f>IF(Zakázka!#REF!=0,"",Zakázka!#REF!)</f>
        <v>#REF!</v>
      </c>
      <c r="D23" s="27" t="e">
        <f>IF(Zakázka!#REF!=0,"",Zakázka!#REF!)</f>
        <v>#REF!</v>
      </c>
      <c r="E23" s="4"/>
    </row>
    <row r="24" spans="1:5" ht="20.25" customHeight="1" outlineLevel="1">
      <c r="A24" s="23" t="e">
        <f>IF(Zakázka!#REF!=0,"",Zakázka!#REF!)</f>
        <v>#REF!</v>
      </c>
      <c r="B24" s="24" t="e">
        <f>IF(Zakázka!#REF!=0,"",Zakázka!#REF!)</f>
        <v>#REF!</v>
      </c>
      <c r="C24" s="24" t="e">
        <f>IF(Zakázka!#REF!=0,"",Zakázka!#REF!)</f>
        <v>#REF!</v>
      </c>
      <c r="D24" s="27" t="e">
        <f>IF(Zakázka!#REF!=0,"",Zakázka!#REF!)</f>
        <v>#REF!</v>
      </c>
      <c r="E24" s="4"/>
    </row>
    <row r="25" spans="1:5" ht="20.25" customHeight="1" outlineLevel="1">
      <c r="A25" s="23" t="e">
        <f>IF(Zakázka!#REF!=0,"",Zakázka!#REF!)</f>
        <v>#REF!</v>
      </c>
      <c r="B25" s="24" t="e">
        <f>IF(Zakázka!#REF!=0,"",Zakázka!#REF!)</f>
        <v>#REF!</v>
      </c>
      <c r="C25" s="24" t="e">
        <f>IF(Zakázka!#REF!=0,"",Zakázka!#REF!)</f>
        <v>#REF!</v>
      </c>
      <c r="D25" s="27" t="e">
        <f>IF(Zakázka!#REF!=0,"",Zakázka!#REF!)</f>
        <v>#REF!</v>
      </c>
      <c r="E25" s="4"/>
    </row>
    <row r="26" spans="1:5" ht="20.25" customHeight="1" outlineLevel="1">
      <c r="A26" s="23" t="e">
        <f>IF(Zakázka!#REF!=0,"",Zakázka!#REF!)</f>
        <v>#REF!</v>
      </c>
      <c r="B26" s="24" t="e">
        <f>IF(Zakázka!#REF!=0,"",Zakázka!#REF!)</f>
        <v>#REF!</v>
      </c>
      <c r="C26" s="24" t="e">
        <f>IF(Zakázka!#REF!=0,"",Zakázka!#REF!)</f>
        <v>#REF!</v>
      </c>
      <c r="D26" s="27" t="e">
        <f>IF(Zakázka!#REF!=0,"",Zakázka!#REF!)</f>
        <v>#REF!</v>
      </c>
      <c r="E26" s="4"/>
    </row>
    <row r="27" spans="1:5" ht="20.25" customHeight="1" outlineLevel="1">
      <c r="A27" s="23" t="e">
        <f>IF(Zakázka!#REF!=0,"",Zakázka!#REF!)</f>
        <v>#REF!</v>
      </c>
      <c r="B27" s="24" t="e">
        <f>IF(Zakázka!#REF!=0,"",Zakázka!#REF!)</f>
        <v>#REF!</v>
      </c>
      <c r="C27" s="24" t="e">
        <f>IF(Zakázka!#REF!=0,"",Zakázka!#REF!)</f>
        <v>#REF!</v>
      </c>
      <c r="D27" s="27" t="e">
        <f>IF(Zakázka!#REF!=0,"",Zakázka!#REF!)</f>
        <v>#REF!</v>
      </c>
      <c r="E27" s="4"/>
    </row>
    <row r="28" spans="1:5" ht="20.25" customHeight="1" outlineLevel="1">
      <c r="A28" s="23" t="e">
        <f>IF(Zakázka!#REF!=0,"",Zakázka!#REF!)</f>
        <v>#REF!</v>
      </c>
      <c r="B28" s="24" t="e">
        <f>IF(Zakázka!#REF!=0,"",Zakázka!#REF!)</f>
        <v>#REF!</v>
      </c>
      <c r="C28" s="24" t="e">
        <f>IF(Zakázka!#REF!=0,"",Zakázka!#REF!)</f>
        <v>#REF!</v>
      </c>
      <c r="D28" s="27" t="e">
        <f>IF(Zakázka!#REF!=0,"",Zakázka!#REF!)</f>
        <v>#REF!</v>
      </c>
      <c r="E28" s="4"/>
    </row>
    <row r="29" spans="1:5" ht="20.25" customHeight="1" outlineLevel="1">
      <c r="A29" s="23" t="e">
        <f>IF(Zakázka!#REF!=0,"",Zakázka!#REF!)</f>
        <v>#REF!</v>
      </c>
      <c r="B29" s="24" t="e">
        <f>IF(Zakázka!#REF!=0,"",Zakázka!#REF!)</f>
        <v>#REF!</v>
      </c>
      <c r="C29" s="24" t="e">
        <f>IF(Zakázka!#REF!=0,"",Zakázka!#REF!)</f>
        <v>#REF!</v>
      </c>
      <c r="D29" s="27" t="e">
        <f>IF(Zakázka!#REF!=0,"",Zakázka!#REF!)</f>
        <v>#REF!</v>
      </c>
      <c r="E29" s="4"/>
    </row>
    <row r="30" spans="1:5" ht="20.25" customHeight="1" outlineLevel="1">
      <c r="A30" s="23" t="e">
        <f>IF(Zakázka!#REF!=0,"",Zakázka!#REF!)</f>
        <v>#REF!</v>
      </c>
      <c r="B30" s="24" t="e">
        <f>IF(Zakázka!#REF!=0,"",Zakázka!#REF!)</f>
        <v>#REF!</v>
      </c>
      <c r="C30" s="24" t="e">
        <f>IF(Zakázka!#REF!=0,"",Zakázka!#REF!)</f>
        <v>#REF!</v>
      </c>
      <c r="D30" s="27" t="e">
        <f>IF(Zakázka!#REF!=0,"",Zakázka!#REF!)</f>
        <v>#REF!</v>
      </c>
      <c r="E30" s="4"/>
    </row>
    <row r="31" spans="1:5" ht="20.25" customHeight="1" outlineLevel="1">
      <c r="A31" s="23" t="e">
        <f>IF(Zakázka!#REF!=0,"",Zakázka!#REF!)</f>
        <v>#REF!</v>
      </c>
      <c r="B31" s="24" t="e">
        <f>IF(Zakázka!#REF!=0,"",Zakázka!#REF!)</f>
        <v>#REF!</v>
      </c>
      <c r="C31" s="24" t="e">
        <f>IF(Zakázka!#REF!=0,"",Zakázka!#REF!)</f>
        <v>#REF!</v>
      </c>
      <c r="D31" s="27" t="e">
        <f>IF(Zakázka!#REF!=0,"",Zakázka!#REF!)</f>
        <v>#REF!</v>
      </c>
      <c r="E31" s="4"/>
    </row>
    <row r="32" spans="1:5" ht="20.25" customHeight="1" outlineLevel="1">
      <c r="A32" s="23" t="e">
        <f>IF(Zakázka!#REF!=0,"",Zakázka!#REF!)</f>
        <v>#REF!</v>
      </c>
      <c r="B32" s="24" t="e">
        <f>IF(Zakázka!#REF!=0,"",Zakázka!#REF!)</f>
        <v>#REF!</v>
      </c>
      <c r="C32" s="24" t="e">
        <f>IF(Zakázka!#REF!=0,"",Zakázka!#REF!)</f>
        <v>#REF!</v>
      </c>
      <c r="D32" s="27" t="e">
        <f>IF(Zakázka!#REF!=0,"",Zakázka!#REF!)</f>
        <v>#REF!</v>
      </c>
      <c r="E32" s="4"/>
    </row>
    <row r="33" spans="1:5" ht="20.25" customHeight="1" outlineLevel="1" thickBot="1">
      <c r="A33" s="23" t="e">
        <f>IF(Zakázka!#REF!=0,"",Zakázka!#REF!)</f>
        <v>#REF!</v>
      </c>
      <c r="B33" s="24" t="e">
        <f>IF(Zakázka!#REF!=0,"",Zakázka!#REF!)</f>
        <v>#REF!</v>
      </c>
      <c r="C33" s="24" t="e">
        <f>IF(Zakázka!#REF!=0,"",Zakázka!#REF!)</f>
        <v>#REF!</v>
      </c>
      <c r="D33" s="27" t="e">
        <f>IF(Zakázka!#REF!=0,"",Zakázka!#REF!)</f>
        <v>#REF!</v>
      </c>
      <c r="E33" s="4"/>
    </row>
    <row r="34" spans="1:4" s="52" customFormat="1" ht="21" customHeight="1">
      <c r="A34" s="50"/>
      <c r="B34" s="50"/>
      <c r="C34" s="50" t="s">
        <v>280</v>
      </c>
      <c r="D34" s="51">
        <f>SUM($D$5)</f>
        <v>1138526.2243686887</v>
      </c>
    </row>
    <row r="35" ht="15">
      <c r="D35" s="49"/>
    </row>
    <row r="36" ht="15">
      <c r="D36" s="49"/>
    </row>
    <row r="37" ht="15">
      <c r="D37" s="49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97"/>
  <sheetViews>
    <sheetView tabSelected="1" view="pageBreakPreview" zoomScale="60" zoomScalePageLayoutView="0" workbookViewId="0" topLeftCell="C1">
      <pane ySplit="3" topLeftCell="A79" activePane="bottomLeft" state="frozen"/>
      <selection pane="topLeft" activeCell="A1" sqref="A1"/>
      <selection pane="bottomLeft" activeCell="C111" sqref="C111"/>
    </sheetView>
  </sheetViews>
  <sheetFormatPr defaultColWidth="9.140625" defaultRowHeight="15" outlineLevelRow="2"/>
  <cols>
    <col min="1" max="1" width="5.00390625" style="2" bestFit="1" customWidth="1"/>
    <col min="2" max="2" width="17.28125" style="5" bestFit="1" customWidth="1"/>
    <col min="3" max="3" width="80.7109375" style="7" customWidth="1"/>
    <col min="4" max="4" width="11.421875" style="8" bestFit="1" customWidth="1"/>
    <col min="5" max="5" width="15.8515625" style="8" bestFit="1" customWidth="1"/>
    <col min="6" max="6" width="9.00390625" style="8" bestFit="1" customWidth="1"/>
    <col min="7" max="7" width="10.8515625" style="8" bestFit="1" customWidth="1"/>
    <col min="8" max="8" width="15.421875" style="8" bestFit="1" customWidth="1"/>
    <col min="9" max="9" width="11.140625" style="8" bestFit="1" customWidth="1"/>
    <col min="10" max="10" width="9.421875" style="8" bestFit="1" customWidth="1"/>
    <col min="11" max="11" width="11.28125" style="8" bestFit="1" customWidth="1"/>
    <col min="12" max="12" width="16.140625" style="8" bestFit="1" customWidth="1"/>
    <col min="13" max="13" width="11.57421875" style="8" bestFit="1" customWidth="1"/>
    <col min="14" max="14" width="13.8515625" style="9" bestFit="1" customWidth="1"/>
    <col min="15" max="15" width="12.8515625" style="10" bestFit="1" customWidth="1"/>
    <col min="16" max="16" width="10.140625" style="11" bestFit="1" customWidth="1"/>
    <col min="17" max="17" width="11.8515625" style="8" bestFit="1" customWidth="1"/>
    <col min="18" max="18" width="42.57421875" style="12" hidden="1" customWidth="1"/>
    <col min="19" max="19" width="6.7109375" style="5" bestFit="1" customWidth="1"/>
    <col min="20" max="20" width="5.140625" style="5" bestFit="1" customWidth="1"/>
  </cols>
  <sheetData>
    <row r="1" spans="1:20" ht="21" customHeight="1">
      <c r="A1" s="15"/>
      <c r="B1" s="16"/>
      <c r="C1" s="16" t="s">
        <v>282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9"/>
      <c r="P1" s="20"/>
      <c r="Q1" s="17"/>
      <c r="R1" s="21"/>
      <c r="S1" s="16"/>
      <c r="T1" s="16"/>
    </row>
    <row r="2" spans="1:20" ht="21" customHeight="1">
      <c r="A2" s="15"/>
      <c r="B2" s="16"/>
      <c r="C2" s="16" t="s">
        <v>281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20"/>
      <c r="Q2" s="17"/>
      <c r="R2" s="21"/>
      <c r="S2" s="16"/>
      <c r="T2" s="16"/>
    </row>
    <row r="3" spans="1:20" ht="15.75" thickBot="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4" t="s">
        <v>17</v>
      </c>
      <c r="S3" s="14" t="s">
        <v>18</v>
      </c>
      <c r="T3" s="14" t="s">
        <v>19</v>
      </c>
    </row>
    <row r="4" spans="1:20" ht="12" customHeight="1">
      <c r="A4" s="3"/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"/>
      <c r="S4" s="6"/>
      <c r="T4" s="6"/>
    </row>
    <row r="5" spans="1:20" ht="21" customHeight="1">
      <c r="A5" s="15"/>
      <c r="B5" s="16"/>
      <c r="C5" s="16" t="s">
        <v>20</v>
      </c>
      <c r="D5" s="17"/>
      <c r="E5" s="17">
        <f>SUBTOTAL(9,E6:E97)</f>
        <v>704813.3472538124</v>
      </c>
      <c r="F5" s="17">
        <f>SUBTOTAL(9,F6:F97)</f>
        <v>0</v>
      </c>
      <c r="G5" s="17">
        <f>SUBTOTAL(9,G6:G97)</f>
        <v>564.8938437273499</v>
      </c>
      <c r="H5" s="17"/>
      <c r="I5" s="17">
        <f>SUBTOTAL(9,I6:I97)</f>
        <v>0</v>
      </c>
      <c r="J5" s="17">
        <f>SUBTOTAL(9,J6:J97)</f>
        <v>0</v>
      </c>
      <c r="K5" s="17"/>
      <c r="L5" s="17">
        <f>SUBTOTAL(9,L6:L97)</f>
        <v>433712</v>
      </c>
      <c r="M5" s="17">
        <f>SUBTOTAL(9,M6:M97)</f>
        <v>596.939901</v>
      </c>
      <c r="N5" s="18"/>
      <c r="O5" s="19">
        <f>SUBTOTAL(9,O6:O97)</f>
        <v>1138526.2243686887</v>
      </c>
      <c r="P5" s="20"/>
      <c r="Q5" s="17">
        <f>SUBTOTAL(9,Q6:Q97)</f>
        <v>1161.83144341855</v>
      </c>
      <c r="R5" s="22"/>
      <c r="S5" s="16"/>
      <c r="T5" s="16"/>
    </row>
    <row r="6" spans="1:20" ht="20.25" customHeight="1" outlineLevel="1">
      <c r="A6" s="23"/>
      <c r="B6" s="24"/>
      <c r="C6" s="24" t="s">
        <v>21</v>
      </c>
      <c r="D6" s="25"/>
      <c r="E6" s="25">
        <f>SUBTOTAL(9,E7:E16)</f>
        <v>29572.55608979104</v>
      </c>
      <c r="F6" s="25">
        <f>SUBTOTAL(9,F7:F16)</f>
        <v>0</v>
      </c>
      <c r="G6" s="25">
        <f>SUBTOTAL(9,G7:G16)</f>
        <v>76.1728114</v>
      </c>
      <c r="H6" s="25"/>
      <c r="I6" s="25">
        <f>SUBTOTAL(9,I7:I16)</f>
        <v>0</v>
      </c>
      <c r="J6" s="25">
        <f>SUBTOTAL(9,J7:J16)</f>
        <v>0</v>
      </c>
      <c r="K6" s="25"/>
      <c r="L6" s="25">
        <f>SUBTOTAL(9,L7:L16)</f>
        <v>-133</v>
      </c>
      <c r="M6" s="25">
        <f>SUBTOTAL(9,M7:M16)</f>
        <v>0</v>
      </c>
      <c r="N6" s="26"/>
      <c r="O6" s="27">
        <f>SUBTOTAL(9,O7:O16)</f>
        <v>29439.07272803952</v>
      </c>
      <c r="P6" s="28"/>
      <c r="Q6" s="25">
        <f>SUBTOTAL(9,Q7:Q16)</f>
        <v>76.17256830000001</v>
      </c>
      <c r="R6" s="29"/>
      <c r="S6" s="24"/>
      <c r="T6" s="24"/>
    </row>
    <row r="7" spans="1:20" ht="15" outlineLevel="2">
      <c r="A7" s="39">
        <v>1</v>
      </c>
      <c r="B7" s="40" t="s">
        <v>22</v>
      </c>
      <c r="C7" s="41" t="s">
        <v>23</v>
      </c>
      <c r="D7" s="42">
        <v>57.72256</v>
      </c>
      <c r="E7" s="42">
        <v>597.37031165952</v>
      </c>
      <c r="F7" s="42">
        <v>0</v>
      </c>
      <c r="G7" s="42">
        <f aca="true" t="shared" si="0" ref="G7:G16">D7*P7</f>
        <v>0</v>
      </c>
      <c r="H7" s="42">
        <v>0</v>
      </c>
      <c r="I7" s="42">
        <v>0</v>
      </c>
      <c r="J7" s="42">
        <f aca="true" t="shared" si="1" ref="J7:J16">H7*P7</f>
        <v>0</v>
      </c>
      <c r="K7" s="42">
        <v>0</v>
      </c>
      <c r="L7" s="42">
        <v>989</v>
      </c>
      <c r="M7" s="42">
        <f aca="true" t="shared" si="2" ref="M7:M16">K7*P7</f>
        <v>0</v>
      </c>
      <c r="N7" s="43">
        <v>57.72256</v>
      </c>
      <c r="O7" s="44">
        <v>1585.938880512</v>
      </c>
      <c r="P7" s="45">
        <v>0</v>
      </c>
      <c r="Q7" s="42">
        <f aca="true" t="shared" si="3" ref="Q7:Q16">N7*P7</f>
        <v>0</v>
      </c>
      <c r="R7" s="46" t="s">
        <v>24</v>
      </c>
      <c r="S7" s="40" t="s">
        <v>25</v>
      </c>
      <c r="T7" s="47" t="s">
        <v>26</v>
      </c>
    </row>
    <row r="8" spans="1:20" ht="15" outlineLevel="2">
      <c r="A8" s="39">
        <v>2</v>
      </c>
      <c r="B8" s="40" t="s">
        <v>27</v>
      </c>
      <c r="C8" s="41" t="s">
        <v>28</v>
      </c>
      <c r="D8" s="42">
        <v>11.0182</v>
      </c>
      <c r="E8" s="42">
        <v>1884.42993844432</v>
      </c>
      <c r="F8" s="42">
        <v>0</v>
      </c>
      <c r="G8" s="42">
        <f t="shared" si="0"/>
        <v>9.1781606</v>
      </c>
      <c r="H8" s="42">
        <v>0</v>
      </c>
      <c r="I8" s="42">
        <v>0</v>
      </c>
      <c r="J8" s="42">
        <f t="shared" si="1"/>
        <v>0</v>
      </c>
      <c r="K8" s="42">
        <v>0</v>
      </c>
      <c r="L8" s="42">
        <v>0</v>
      </c>
      <c r="M8" s="42">
        <f t="shared" si="2"/>
        <v>0</v>
      </c>
      <c r="N8" s="43">
        <v>11.0182</v>
      </c>
      <c r="O8" s="44">
        <v>1884.42993844432</v>
      </c>
      <c r="P8" s="45">
        <v>0.833</v>
      </c>
      <c r="Q8" s="42">
        <f t="shared" si="3"/>
        <v>9.1781606</v>
      </c>
      <c r="R8" s="46" t="s">
        <v>29</v>
      </c>
      <c r="S8" s="40" t="s">
        <v>25</v>
      </c>
      <c r="T8" s="47" t="s">
        <v>26</v>
      </c>
    </row>
    <row r="9" spans="1:20" ht="15" outlineLevel="2">
      <c r="A9" s="39">
        <v>3</v>
      </c>
      <c r="B9" s="40" t="s">
        <v>30</v>
      </c>
      <c r="C9" s="41" t="s">
        <v>31</v>
      </c>
      <c r="D9" s="42">
        <v>13.2387</v>
      </c>
      <c r="E9" s="42">
        <v>6884.124</v>
      </c>
      <c r="F9" s="42">
        <v>0</v>
      </c>
      <c r="G9" s="42">
        <f t="shared" si="0"/>
        <v>30.501964799999996</v>
      </c>
      <c r="H9" s="42">
        <v>0</v>
      </c>
      <c r="I9" s="42">
        <v>0</v>
      </c>
      <c r="J9" s="42">
        <f t="shared" si="1"/>
        <v>0</v>
      </c>
      <c r="K9" s="42">
        <v>0</v>
      </c>
      <c r="L9" s="42">
        <v>-1122</v>
      </c>
      <c r="M9" s="42">
        <f t="shared" si="2"/>
        <v>0</v>
      </c>
      <c r="N9" s="43">
        <v>13.2387</v>
      </c>
      <c r="O9" s="44">
        <v>5762.12273889696</v>
      </c>
      <c r="P9" s="45">
        <v>2.304</v>
      </c>
      <c r="Q9" s="42">
        <f t="shared" si="3"/>
        <v>30.501964799999996</v>
      </c>
      <c r="R9" s="46" t="s">
        <v>32</v>
      </c>
      <c r="S9" s="40" t="s">
        <v>25</v>
      </c>
      <c r="T9" s="47" t="s">
        <v>26</v>
      </c>
    </row>
    <row r="10" spans="1:20" ht="15" outlineLevel="2">
      <c r="A10" s="39">
        <v>4</v>
      </c>
      <c r="B10" s="40" t="s">
        <v>33</v>
      </c>
      <c r="C10" s="41" t="s">
        <v>34</v>
      </c>
      <c r="D10" s="42">
        <v>19.78425</v>
      </c>
      <c r="E10" s="42">
        <v>5423.9478616152</v>
      </c>
      <c r="F10" s="42">
        <v>0</v>
      </c>
      <c r="G10" s="42">
        <f t="shared" si="0"/>
        <v>27.935361</v>
      </c>
      <c r="H10" s="42">
        <v>0</v>
      </c>
      <c r="I10" s="42">
        <v>0</v>
      </c>
      <c r="J10" s="42">
        <f t="shared" si="1"/>
        <v>0</v>
      </c>
      <c r="K10" s="42">
        <v>0</v>
      </c>
      <c r="L10" s="42">
        <v>0</v>
      </c>
      <c r="M10" s="42">
        <f t="shared" si="2"/>
        <v>0</v>
      </c>
      <c r="N10" s="43">
        <v>19.78425</v>
      </c>
      <c r="O10" s="44">
        <v>5423.9478616152</v>
      </c>
      <c r="P10" s="45">
        <v>1.412</v>
      </c>
      <c r="Q10" s="42">
        <f t="shared" si="3"/>
        <v>27.935361</v>
      </c>
      <c r="R10" s="46" t="s">
        <v>35</v>
      </c>
      <c r="S10" s="40" t="s">
        <v>25</v>
      </c>
      <c r="T10" s="47" t="s">
        <v>26</v>
      </c>
    </row>
    <row r="11" spans="1:20" ht="15" outlineLevel="2">
      <c r="A11" s="39">
        <v>5</v>
      </c>
      <c r="B11" s="40" t="s">
        <v>36</v>
      </c>
      <c r="C11" s="41" t="s">
        <v>37</v>
      </c>
      <c r="D11" s="42">
        <v>41.542</v>
      </c>
      <c r="E11" s="42">
        <v>5349.877131456</v>
      </c>
      <c r="F11" s="42">
        <v>0</v>
      </c>
      <c r="G11" s="42">
        <f t="shared" si="0"/>
        <v>0</v>
      </c>
      <c r="H11" s="42">
        <v>0</v>
      </c>
      <c r="I11" s="42">
        <v>0</v>
      </c>
      <c r="J11" s="42">
        <f t="shared" si="1"/>
        <v>0</v>
      </c>
      <c r="K11" s="42">
        <v>0</v>
      </c>
      <c r="L11" s="42">
        <v>0</v>
      </c>
      <c r="M11" s="42">
        <f t="shared" si="2"/>
        <v>0</v>
      </c>
      <c r="N11" s="43">
        <v>41.542</v>
      </c>
      <c r="O11" s="44">
        <v>5349.877131456</v>
      </c>
      <c r="P11" s="45">
        <v>0</v>
      </c>
      <c r="Q11" s="42">
        <f t="shared" si="3"/>
        <v>0</v>
      </c>
      <c r="R11" s="46" t="s">
        <v>38</v>
      </c>
      <c r="S11" s="40" t="s">
        <v>25</v>
      </c>
      <c r="T11" s="47" t="s">
        <v>26</v>
      </c>
    </row>
    <row r="12" spans="1:20" ht="15" outlineLevel="2">
      <c r="A12" s="39">
        <v>6</v>
      </c>
      <c r="B12" s="40" t="s">
        <v>39</v>
      </c>
      <c r="C12" s="41" t="s">
        <v>40</v>
      </c>
      <c r="D12" s="42">
        <v>41.542</v>
      </c>
      <c r="E12" s="42">
        <v>7485.8684</v>
      </c>
      <c r="F12" s="42">
        <v>0</v>
      </c>
      <c r="G12" s="42">
        <f t="shared" si="0"/>
        <v>0</v>
      </c>
      <c r="H12" s="42">
        <v>0</v>
      </c>
      <c r="I12" s="42">
        <v>0</v>
      </c>
      <c r="J12" s="42">
        <f t="shared" si="1"/>
        <v>0</v>
      </c>
      <c r="K12" s="42">
        <v>0</v>
      </c>
      <c r="L12" s="42">
        <v>0</v>
      </c>
      <c r="M12" s="42">
        <f t="shared" si="2"/>
        <v>0</v>
      </c>
      <c r="N12" s="43">
        <v>41.542</v>
      </c>
      <c r="O12" s="44">
        <v>7485.8684</v>
      </c>
      <c r="P12" s="45">
        <v>0</v>
      </c>
      <c r="Q12" s="42">
        <f t="shared" si="3"/>
        <v>0</v>
      </c>
      <c r="R12" s="46" t="s">
        <v>41</v>
      </c>
      <c r="S12" s="40" t="s">
        <v>25</v>
      </c>
      <c r="T12" s="47" t="s">
        <v>26</v>
      </c>
    </row>
    <row r="13" spans="1:20" ht="15" outlineLevel="2">
      <c r="A13" s="39">
        <v>7</v>
      </c>
      <c r="B13" s="40" t="s">
        <v>42</v>
      </c>
      <c r="C13" s="41" t="s">
        <v>43</v>
      </c>
      <c r="D13" s="42">
        <v>10.55</v>
      </c>
      <c r="E13" s="42">
        <v>262.7199824</v>
      </c>
      <c r="F13" s="42">
        <v>0</v>
      </c>
      <c r="G13" s="42">
        <f t="shared" si="0"/>
        <v>0</v>
      </c>
      <c r="H13" s="42">
        <v>0</v>
      </c>
      <c r="I13" s="42">
        <v>0</v>
      </c>
      <c r="J13" s="42">
        <f t="shared" si="1"/>
        <v>0</v>
      </c>
      <c r="K13" s="42">
        <v>0</v>
      </c>
      <c r="L13" s="42">
        <v>0</v>
      </c>
      <c r="M13" s="42">
        <f t="shared" si="2"/>
        <v>0</v>
      </c>
      <c r="N13" s="43">
        <v>10.55</v>
      </c>
      <c r="O13" s="44">
        <v>262.7199824</v>
      </c>
      <c r="P13" s="45">
        <v>0</v>
      </c>
      <c r="Q13" s="42">
        <f t="shared" si="3"/>
        <v>0</v>
      </c>
      <c r="R13" s="46" t="s">
        <v>44</v>
      </c>
      <c r="S13" s="40" t="s">
        <v>25</v>
      </c>
      <c r="T13" s="47" t="s">
        <v>26</v>
      </c>
    </row>
    <row r="14" spans="1:20" ht="15" outlineLevel="2">
      <c r="A14" s="39">
        <v>8</v>
      </c>
      <c r="B14" s="40" t="s">
        <v>45</v>
      </c>
      <c r="C14" s="41" t="s">
        <v>46</v>
      </c>
      <c r="D14" s="42">
        <v>5.275</v>
      </c>
      <c r="E14" s="42">
        <v>685.28037308</v>
      </c>
      <c r="F14" s="42">
        <v>0</v>
      </c>
      <c r="G14" s="42">
        <f t="shared" si="0"/>
        <v>3.4076500000000003</v>
      </c>
      <c r="H14" s="42">
        <v>0</v>
      </c>
      <c r="I14" s="42">
        <v>0</v>
      </c>
      <c r="J14" s="42">
        <f t="shared" si="1"/>
        <v>0</v>
      </c>
      <c r="K14" s="42">
        <v>0</v>
      </c>
      <c r="L14" s="42">
        <v>0</v>
      </c>
      <c r="M14" s="42">
        <f t="shared" si="2"/>
        <v>0</v>
      </c>
      <c r="N14" s="43">
        <v>5.27474</v>
      </c>
      <c r="O14" s="44">
        <v>685.246596227488</v>
      </c>
      <c r="P14" s="45">
        <v>0.646</v>
      </c>
      <c r="Q14" s="42">
        <f t="shared" si="3"/>
        <v>3.4074820400000005</v>
      </c>
      <c r="R14" s="46" t="s">
        <v>47</v>
      </c>
      <c r="S14" s="40" t="s">
        <v>25</v>
      </c>
      <c r="T14" s="47" t="s">
        <v>26</v>
      </c>
    </row>
    <row r="15" spans="1:20" ht="15" outlineLevel="2">
      <c r="A15" s="39">
        <v>9</v>
      </c>
      <c r="B15" s="40" t="s">
        <v>48</v>
      </c>
      <c r="C15" s="41" t="s">
        <v>49</v>
      </c>
      <c r="D15" s="42">
        <v>1.459</v>
      </c>
      <c r="E15" s="42">
        <v>94.7937464832</v>
      </c>
      <c r="F15" s="42">
        <v>0</v>
      </c>
      <c r="G15" s="42">
        <f t="shared" si="0"/>
        <v>0.421651</v>
      </c>
      <c r="H15" s="42">
        <v>0</v>
      </c>
      <c r="I15" s="42">
        <v>0</v>
      </c>
      <c r="J15" s="42">
        <f t="shared" si="1"/>
        <v>0</v>
      </c>
      <c r="K15" s="42">
        <v>0</v>
      </c>
      <c r="L15" s="42">
        <v>0</v>
      </c>
      <c r="M15" s="42">
        <f t="shared" si="2"/>
        <v>0</v>
      </c>
      <c r="N15" s="43">
        <v>1.45874</v>
      </c>
      <c r="O15" s="44">
        <v>94.776853834752</v>
      </c>
      <c r="P15" s="45">
        <v>0.289</v>
      </c>
      <c r="Q15" s="42">
        <f t="shared" si="3"/>
        <v>0.42157585999999997</v>
      </c>
      <c r="R15" s="46" t="s">
        <v>50</v>
      </c>
      <c r="S15" s="40" t="s">
        <v>25</v>
      </c>
      <c r="T15" s="47" t="s">
        <v>26</v>
      </c>
    </row>
    <row r="16" spans="1:20" ht="15" outlineLevel="2">
      <c r="A16" s="31">
        <v>10</v>
      </c>
      <c r="B16" s="33" t="s">
        <v>51</v>
      </c>
      <c r="C16" s="34" t="s">
        <v>52</v>
      </c>
      <c r="D16" s="35">
        <v>3.816</v>
      </c>
      <c r="E16" s="35">
        <v>904.1443446528</v>
      </c>
      <c r="F16" s="35">
        <v>0</v>
      </c>
      <c r="G16" s="35">
        <f t="shared" si="0"/>
        <v>4.7280240000000004</v>
      </c>
      <c r="H16" s="35">
        <v>0</v>
      </c>
      <c r="I16" s="35">
        <v>0</v>
      </c>
      <c r="J16" s="35">
        <f t="shared" si="1"/>
        <v>0</v>
      </c>
      <c r="K16" s="35">
        <v>0</v>
      </c>
      <c r="L16" s="35">
        <v>0</v>
      </c>
      <c r="M16" s="35">
        <f t="shared" si="2"/>
        <v>0</v>
      </c>
      <c r="N16" s="36">
        <v>3.816</v>
      </c>
      <c r="O16" s="37">
        <v>904.1443446528</v>
      </c>
      <c r="P16" s="38">
        <v>1.239</v>
      </c>
      <c r="Q16" s="35">
        <f t="shared" si="3"/>
        <v>4.7280240000000004</v>
      </c>
      <c r="R16" s="30" t="s">
        <v>53</v>
      </c>
      <c r="S16" s="33" t="s">
        <v>25</v>
      </c>
      <c r="T16" s="32" t="s">
        <v>26</v>
      </c>
    </row>
    <row r="17" spans="1:20" ht="20.25" customHeight="1" outlineLevel="1">
      <c r="A17" s="23"/>
      <c r="B17" s="24"/>
      <c r="C17" s="24" t="s">
        <v>54</v>
      </c>
      <c r="D17" s="25"/>
      <c r="E17" s="25">
        <f>SUBTOTAL(9,E18:E24)</f>
        <v>140253.71529259943</v>
      </c>
      <c r="F17" s="25">
        <f>SUBTOTAL(9,F18:F24)</f>
        <v>0</v>
      </c>
      <c r="G17" s="25">
        <f>SUBTOTAL(9,G18:G24)</f>
        <v>62.41193172735</v>
      </c>
      <c r="H17" s="25"/>
      <c r="I17" s="25">
        <f>SUBTOTAL(9,I18:I24)</f>
        <v>0</v>
      </c>
      <c r="J17" s="25">
        <f>SUBTOTAL(9,J18:J24)</f>
        <v>0</v>
      </c>
      <c r="K17" s="25"/>
      <c r="L17" s="25">
        <f>SUBTOTAL(9,L18:L24)</f>
        <v>-17837</v>
      </c>
      <c r="M17" s="25">
        <f>SUBTOTAL(9,M18:M24)</f>
        <v>-4.212464000000001</v>
      </c>
      <c r="N17" s="26"/>
      <c r="O17" s="27">
        <f>SUBTOTAL(9,O18:O24)</f>
        <v>122417.08033622638</v>
      </c>
      <c r="P17" s="28"/>
      <c r="Q17" s="25">
        <f>SUBTOTAL(9,Q18:Q24)</f>
        <v>58.196457320549996</v>
      </c>
      <c r="R17" s="48"/>
      <c r="S17" s="24"/>
      <c r="T17" s="24"/>
    </row>
    <row r="18" spans="1:20" ht="15" outlineLevel="2">
      <c r="A18" s="39">
        <v>1</v>
      </c>
      <c r="B18" s="40" t="s">
        <v>55</v>
      </c>
      <c r="C18" s="41" t="s">
        <v>56</v>
      </c>
      <c r="D18" s="42">
        <v>42.840009</v>
      </c>
      <c r="E18" s="42">
        <v>108703.549158251</v>
      </c>
      <c r="F18" s="42">
        <v>0</v>
      </c>
      <c r="G18" s="42">
        <f aca="true" t="shared" si="4" ref="G18:G24">D18*P18</f>
        <v>19.449364086000003</v>
      </c>
      <c r="H18" s="42">
        <v>0</v>
      </c>
      <c r="I18" s="42">
        <v>0</v>
      </c>
      <c r="J18" s="42">
        <f aca="true" t="shared" si="5" ref="J18:J24">H18*P18</f>
        <v>0</v>
      </c>
      <c r="K18" s="42">
        <v>-6.125</v>
      </c>
      <c r="L18" s="42">
        <v>-15543</v>
      </c>
      <c r="M18" s="42">
        <f aca="true" t="shared" si="6" ref="M18:M24">K18*P18</f>
        <v>-2.7807500000000003</v>
      </c>
      <c r="N18" s="43">
        <v>36.714645</v>
      </c>
      <c r="O18" s="44">
        <v>93160.8631918178</v>
      </c>
      <c r="P18" s="45">
        <v>0.454</v>
      </c>
      <c r="Q18" s="42">
        <f aca="true" t="shared" si="7" ref="Q18:Q24">N18*P18</f>
        <v>16.66844883</v>
      </c>
      <c r="R18" s="46" t="s">
        <v>57</v>
      </c>
      <c r="S18" s="40" t="s">
        <v>25</v>
      </c>
      <c r="T18" s="47" t="s">
        <v>58</v>
      </c>
    </row>
    <row r="19" spans="1:20" ht="15" outlineLevel="2">
      <c r="A19" s="39">
        <v>2</v>
      </c>
      <c r="B19" s="40" t="s">
        <v>59</v>
      </c>
      <c r="C19" s="41" t="s">
        <v>60</v>
      </c>
      <c r="D19" s="42">
        <v>41.2216</v>
      </c>
      <c r="E19" s="42">
        <v>7594.32731343253</v>
      </c>
      <c r="F19" s="42">
        <v>0</v>
      </c>
      <c r="G19" s="42">
        <f t="shared" si="4"/>
        <v>15.251992000000001</v>
      </c>
      <c r="H19" s="42">
        <v>0</v>
      </c>
      <c r="I19" s="42">
        <v>0</v>
      </c>
      <c r="J19" s="42">
        <f t="shared" si="5"/>
        <v>0</v>
      </c>
      <c r="K19" s="42">
        <v>0</v>
      </c>
      <c r="L19" s="42">
        <v>0</v>
      </c>
      <c r="M19" s="42">
        <f t="shared" si="6"/>
        <v>0</v>
      </c>
      <c r="N19" s="43">
        <v>41.2216</v>
      </c>
      <c r="O19" s="44">
        <v>7594.32731343253</v>
      </c>
      <c r="P19" s="45">
        <v>0.37</v>
      </c>
      <c r="Q19" s="42">
        <f t="shared" si="7"/>
        <v>15.251992000000001</v>
      </c>
      <c r="R19" s="46" t="s">
        <v>61</v>
      </c>
      <c r="S19" s="40" t="s">
        <v>25</v>
      </c>
      <c r="T19" s="47" t="s">
        <v>58</v>
      </c>
    </row>
    <row r="20" spans="1:20" ht="15" outlineLevel="2">
      <c r="A20" s="39">
        <v>3</v>
      </c>
      <c r="B20" s="40" t="s">
        <v>62</v>
      </c>
      <c r="C20" s="41" t="s">
        <v>63</v>
      </c>
      <c r="D20" s="42">
        <v>41.222</v>
      </c>
      <c r="E20" s="42">
        <v>2138.2505840472</v>
      </c>
      <c r="F20" s="42">
        <v>0</v>
      </c>
      <c r="G20" s="42">
        <f t="shared" si="4"/>
        <v>8.285622</v>
      </c>
      <c r="H20" s="42">
        <v>0</v>
      </c>
      <c r="I20" s="42">
        <v>0</v>
      </c>
      <c r="J20" s="42">
        <f t="shared" si="5"/>
        <v>0</v>
      </c>
      <c r="K20" s="42">
        <v>0</v>
      </c>
      <c r="L20" s="42">
        <v>0</v>
      </c>
      <c r="M20" s="42">
        <f t="shared" si="6"/>
        <v>0</v>
      </c>
      <c r="N20" s="43">
        <v>41.222</v>
      </c>
      <c r="O20" s="44">
        <v>2138.2505840472</v>
      </c>
      <c r="P20" s="45">
        <v>0.201</v>
      </c>
      <c r="Q20" s="42">
        <f t="shared" si="7"/>
        <v>8.285622</v>
      </c>
      <c r="R20" s="46" t="s">
        <v>64</v>
      </c>
      <c r="S20" s="40" t="s">
        <v>25</v>
      </c>
      <c r="T20" s="47" t="s">
        <v>58</v>
      </c>
    </row>
    <row r="21" spans="1:20" ht="25.5" outlineLevel="2">
      <c r="A21" s="39">
        <v>4</v>
      </c>
      <c r="B21" s="40" t="s">
        <v>65</v>
      </c>
      <c r="C21" s="41" t="s">
        <v>66</v>
      </c>
      <c r="D21" s="42">
        <v>4</v>
      </c>
      <c r="E21" s="42">
        <v>1576.2769008</v>
      </c>
      <c r="F21" s="42">
        <v>0</v>
      </c>
      <c r="G21" s="42">
        <f t="shared" si="4"/>
        <v>6.108</v>
      </c>
      <c r="H21" s="42">
        <v>0</v>
      </c>
      <c r="I21" s="42">
        <v>0</v>
      </c>
      <c r="J21" s="42">
        <f t="shared" si="5"/>
        <v>0</v>
      </c>
      <c r="K21" s="42">
        <v>0</v>
      </c>
      <c r="L21" s="42">
        <v>0</v>
      </c>
      <c r="M21" s="42">
        <f t="shared" si="6"/>
        <v>0</v>
      </c>
      <c r="N21" s="43">
        <v>4</v>
      </c>
      <c r="O21" s="44">
        <v>1576.2769008</v>
      </c>
      <c r="P21" s="45">
        <v>1.527</v>
      </c>
      <c r="Q21" s="42">
        <f t="shared" si="7"/>
        <v>6.108</v>
      </c>
      <c r="R21" s="46" t="s">
        <v>67</v>
      </c>
      <c r="S21" s="40" t="s">
        <v>25</v>
      </c>
      <c r="T21" s="47" t="s">
        <v>58</v>
      </c>
    </row>
    <row r="22" spans="1:20" ht="15" outlineLevel="2">
      <c r="A22" s="39">
        <v>5</v>
      </c>
      <c r="B22" s="40" t="s">
        <v>68</v>
      </c>
      <c r="C22" s="41" t="s">
        <v>69</v>
      </c>
      <c r="D22" s="42">
        <v>0.48384585</v>
      </c>
      <c r="E22" s="42">
        <v>11784.2170972377</v>
      </c>
      <c r="F22" s="42">
        <v>0</v>
      </c>
      <c r="G22" s="42">
        <f t="shared" si="4"/>
        <v>7.369456141350001</v>
      </c>
      <c r="H22" s="42">
        <v>0</v>
      </c>
      <c r="I22" s="42">
        <v>0</v>
      </c>
      <c r="J22" s="42">
        <f t="shared" si="5"/>
        <v>0</v>
      </c>
      <c r="K22" s="42">
        <v>-0.094</v>
      </c>
      <c r="L22" s="42">
        <v>-2294</v>
      </c>
      <c r="M22" s="42">
        <f t="shared" si="6"/>
        <v>-1.431714</v>
      </c>
      <c r="N22" s="43">
        <v>0.38965905</v>
      </c>
      <c r="O22" s="44">
        <v>9490.26810729784</v>
      </c>
      <c r="P22" s="45">
        <v>15.231</v>
      </c>
      <c r="Q22" s="42">
        <f t="shared" si="7"/>
        <v>5.93489699055</v>
      </c>
      <c r="R22" s="46" t="s">
        <v>70</v>
      </c>
      <c r="S22" s="40" t="s">
        <v>25</v>
      </c>
      <c r="T22" s="47" t="s">
        <v>58</v>
      </c>
    </row>
    <row r="23" spans="1:20" ht="15" outlineLevel="2">
      <c r="A23" s="39">
        <v>6</v>
      </c>
      <c r="B23" s="40" t="s">
        <v>71</v>
      </c>
      <c r="C23" s="41" t="s">
        <v>72</v>
      </c>
      <c r="D23" s="42">
        <v>25.3085</v>
      </c>
      <c r="E23" s="42">
        <v>1534.856405831</v>
      </c>
      <c r="F23" s="42">
        <v>0</v>
      </c>
      <c r="G23" s="42">
        <f t="shared" si="4"/>
        <v>5.947497499999999</v>
      </c>
      <c r="H23" s="42">
        <v>0</v>
      </c>
      <c r="I23" s="42">
        <v>0</v>
      </c>
      <c r="J23" s="42">
        <f t="shared" si="5"/>
        <v>0</v>
      </c>
      <c r="K23" s="42">
        <v>0</v>
      </c>
      <c r="L23" s="42">
        <v>0</v>
      </c>
      <c r="M23" s="42">
        <f t="shared" si="6"/>
        <v>0</v>
      </c>
      <c r="N23" s="43">
        <v>25.3085</v>
      </c>
      <c r="O23" s="44">
        <v>1534.856405831</v>
      </c>
      <c r="P23" s="45">
        <v>0.235</v>
      </c>
      <c r="Q23" s="42">
        <f t="shared" si="7"/>
        <v>5.947497499999999</v>
      </c>
      <c r="R23" s="46" t="s">
        <v>73</v>
      </c>
      <c r="S23" s="40" t="s">
        <v>25</v>
      </c>
      <c r="T23" s="47" t="s">
        <v>58</v>
      </c>
    </row>
    <row r="24" spans="1:20" ht="15" outlineLevel="2">
      <c r="A24" s="31">
        <v>7</v>
      </c>
      <c r="B24" s="33" t="s">
        <v>74</v>
      </c>
      <c r="C24" s="34" t="s">
        <v>75</v>
      </c>
      <c r="D24" s="35">
        <v>1.32867</v>
      </c>
      <c r="E24" s="35">
        <v>6922.237833</v>
      </c>
      <c r="F24" s="35">
        <v>0</v>
      </c>
      <c r="G24" s="35">
        <f t="shared" si="4"/>
        <v>0</v>
      </c>
      <c r="H24" s="35">
        <v>0</v>
      </c>
      <c r="I24" s="35">
        <v>0</v>
      </c>
      <c r="J24" s="35">
        <f t="shared" si="5"/>
        <v>0</v>
      </c>
      <c r="K24" s="35">
        <v>0</v>
      </c>
      <c r="L24" s="35">
        <v>0</v>
      </c>
      <c r="M24" s="35">
        <f t="shared" si="6"/>
        <v>0</v>
      </c>
      <c r="N24" s="36">
        <v>1.32867</v>
      </c>
      <c r="O24" s="37">
        <v>6922.237833</v>
      </c>
      <c r="P24" s="38">
        <v>0</v>
      </c>
      <c r="Q24" s="35">
        <f t="shared" si="7"/>
        <v>0</v>
      </c>
      <c r="R24" s="30" t="s">
        <v>76</v>
      </c>
      <c r="S24" s="33" t="s">
        <v>25</v>
      </c>
      <c r="T24" s="32" t="s">
        <v>58</v>
      </c>
    </row>
    <row r="25" spans="1:20" ht="20.25" customHeight="1" outlineLevel="1">
      <c r="A25" s="23"/>
      <c r="B25" s="24"/>
      <c r="C25" s="24" t="s">
        <v>77</v>
      </c>
      <c r="D25" s="25"/>
      <c r="E25" s="25">
        <f>SUBTOTAL(9,E26:E53)</f>
        <v>335977.5693948405</v>
      </c>
      <c r="F25" s="25">
        <f>SUBTOTAL(9,F26:F53)</f>
        <v>0</v>
      </c>
      <c r="G25" s="25">
        <f>SUBTOTAL(9,G26:G53)</f>
        <v>268.87352439999995</v>
      </c>
      <c r="H25" s="25"/>
      <c r="I25" s="25">
        <f>SUBTOTAL(9,I26:I53)</f>
        <v>0</v>
      </c>
      <c r="J25" s="25">
        <f>SUBTOTAL(9,J26:J53)</f>
        <v>0</v>
      </c>
      <c r="K25" s="25"/>
      <c r="L25" s="25">
        <f>SUBTOTAL(9,L26:L53)</f>
        <v>140591</v>
      </c>
      <c r="M25" s="25">
        <f>SUBTOTAL(9,M26:M53)</f>
        <v>113.55667299999999</v>
      </c>
      <c r="N25" s="26"/>
      <c r="O25" s="27">
        <f>SUBTOTAL(9,O26:O53)</f>
        <v>476568.03379826434</v>
      </c>
      <c r="P25" s="28"/>
      <c r="Q25" s="25">
        <f>SUBTOTAL(9,Q26:Q53)</f>
        <v>382.43041574999995</v>
      </c>
      <c r="R25" s="48"/>
      <c r="S25" s="24"/>
      <c r="T25" s="24"/>
    </row>
    <row r="26" spans="1:20" ht="15" outlineLevel="2">
      <c r="A26" s="39">
        <v>1</v>
      </c>
      <c r="B26" s="40" t="s">
        <v>78</v>
      </c>
      <c r="C26" s="41" t="s">
        <v>79</v>
      </c>
      <c r="D26" s="42">
        <v>23.6655</v>
      </c>
      <c r="E26" s="42">
        <v>32405.3348936958</v>
      </c>
      <c r="F26" s="42">
        <v>0</v>
      </c>
      <c r="G26" s="42">
        <f aca="true" t="shared" si="8" ref="G26:G53">D26*P26</f>
        <v>26.316036000000004</v>
      </c>
      <c r="H26" s="42">
        <v>0</v>
      </c>
      <c r="I26" s="42">
        <v>0</v>
      </c>
      <c r="J26" s="42">
        <f aca="true" t="shared" si="9" ref="J26:J53">H26*P26</f>
        <v>0</v>
      </c>
      <c r="K26" s="42">
        <v>0</v>
      </c>
      <c r="L26" s="42">
        <v>0</v>
      </c>
      <c r="M26" s="42">
        <f aca="true" t="shared" si="10" ref="M26:M53">K26*P26</f>
        <v>0</v>
      </c>
      <c r="N26" s="43">
        <v>23.6655</v>
      </c>
      <c r="O26" s="44">
        <v>32405.3348936958</v>
      </c>
      <c r="P26" s="45">
        <v>1.112</v>
      </c>
      <c r="Q26" s="42">
        <f aca="true" t="shared" si="11" ref="Q26:Q53">N26*P26</f>
        <v>26.316036000000004</v>
      </c>
      <c r="R26" s="46" t="s">
        <v>80</v>
      </c>
      <c r="S26" s="40" t="s">
        <v>25</v>
      </c>
      <c r="T26" s="47" t="s">
        <v>81</v>
      </c>
    </row>
    <row r="27" spans="1:20" ht="15" outlineLevel="2">
      <c r="A27" s="39">
        <v>1</v>
      </c>
      <c r="B27" s="40" t="s">
        <v>82</v>
      </c>
      <c r="C27" s="41" t="s">
        <v>83</v>
      </c>
      <c r="D27" s="42">
        <v>0.436572</v>
      </c>
      <c r="E27" s="42">
        <v>1888.63292751739</v>
      </c>
      <c r="F27" s="42">
        <v>0</v>
      </c>
      <c r="G27" s="42">
        <f t="shared" si="8"/>
        <v>5.7627504</v>
      </c>
      <c r="H27" s="42">
        <v>0</v>
      </c>
      <c r="I27" s="42">
        <v>0</v>
      </c>
      <c r="J27" s="42">
        <f t="shared" si="9"/>
        <v>0</v>
      </c>
      <c r="K27" s="42">
        <v>0</v>
      </c>
      <c r="L27" s="42">
        <v>0</v>
      </c>
      <c r="M27" s="42">
        <f t="shared" si="10"/>
        <v>0</v>
      </c>
      <c r="N27" s="43">
        <v>0.436572</v>
      </c>
      <c r="O27" s="44">
        <v>1888.63292751739</v>
      </c>
      <c r="P27" s="45">
        <v>13.2</v>
      </c>
      <c r="Q27" s="42">
        <f t="shared" si="11"/>
        <v>5.7627504</v>
      </c>
      <c r="R27" s="46" t="s">
        <v>84</v>
      </c>
      <c r="S27" s="40" t="s">
        <v>25</v>
      </c>
      <c r="T27" s="47" t="s">
        <v>81</v>
      </c>
    </row>
    <row r="28" spans="1:20" ht="15" outlineLevel="2">
      <c r="A28" s="39">
        <v>2</v>
      </c>
      <c r="B28" s="40" t="s">
        <v>85</v>
      </c>
      <c r="C28" s="41" t="s">
        <v>86</v>
      </c>
      <c r="D28" s="42">
        <v>13.5072</v>
      </c>
      <c r="E28" s="42">
        <v>6634.21796352</v>
      </c>
      <c r="F28" s="42">
        <v>0</v>
      </c>
      <c r="G28" s="42">
        <f t="shared" si="8"/>
        <v>0</v>
      </c>
      <c r="H28" s="42">
        <v>0</v>
      </c>
      <c r="I28" s="42">
        <v>0</v>
      </c>
      <c r="J28" s="42">
        <f t="shared" si="9"/>
        <v>0</v>
      </c>
      <c r="K28" s="42">
        <v>0</v>
      </c>
      <c r="L28" s="42">
        <v>0</v>
      </c>
      <c r="M28" s="42">
        <f t="shared" si="10"/>
        <v>0</v>
      </c>
      <c r="N28" s="43">
        <v>13.5072</v>
      </c>
      <c r="O28" s="44">
        <v>6634.21796352</v>
      </c>
      <c r="P28" s="45">
        <v>0</v>
      </c>
      <c r="Q28" s="42">
        <f t="shared" si="11"/>
        <v>0</v>
      </c>
      <c r="R28" s="46" t="s">
        <v>87</v>
      </c>
      <c r="S28" s="40" t="s">
        <v>25</v>
      </c>
      <c r="T28" s="47" t="s">
        <v>81</v>
      </c>
    </row>
    <row r="29" spans="1:20" ht="15" outlineLevel="2">
      <c r="A29" s="39">
        <v>2</v>
      </c>
      <c r="B29" s="40" t="s">
        <v>88</v>
      </c>
      <c r="C29" s="41" t="s">
        <v>89</v>
      </c>
      <c r="D29" s="42">
        <v>111.926</v>
      </c>
      <c r="E29" s="42">
        <v>190124.935284933</v>
      </c>
      <c r="F29" s="42">
        <v>0</v>
      </c>
      <c r="G29" s="42">
        <f t="shared" si="8"/>
        <v>145.727652</v>
      </c>
      <c r="H29" s="42">
        <v>0</v>
      </c>
      <c r="I29" s="42">
        <v>0</v>
      </c>
      <c r="J29" s="42">
        <f t="shared" si="9"/>
        <v>0</v>
      </c>
      <c r="K29" s="42">
        <v>0</v>
      </c>
      <c r="L29" s="42">
        <v>0</v>
      </c>
      <c r="M29" s="42">
        <f t="shared" si="10"/>
        <v>0</v>
      </c>
      <c r="N29" s="43">
        <v>111.92605</v>
      </c>
      <c r="O29" s="44">
        <v>190125.020218253</v>
      </c>
      <c r="P29" s="45">
        <v>1.302</v>
      </c>
      <c r="Q29" s="42">
        <f t="shared" si="11"/>
        <v>145.7277171</v>
      </c>
      <c r="R29" s="46" t="s">
        <v>90</v>
      </c>
      <c r="S29" s="40" t="s">
        <v>25</v>
      </c>
      <c r="T29" s="47" t="s">
        <v>81</v>
      </c>
    </row>
    <row r="30" spans="1:20" ht="15" outlineLevel="2">
      <c r="A30" s="39">
        <v>3</v>
      </c>
      <c r="B30" s="40" t="s">
        <v>91</v>
      </c>
      <c r="C30" s="41" t="s">
        <v>92</v>
      </c>
      <c r="D30" s="42">
        <v>0.559</v>
      </c>
      <c r="E30" s="42">
        <v>1754.7783118242</v>
      </c>
      <c r="F30" s="42">
        <v>0</v>
      </c>
      <c r="G30" s="42">
        <f t="shared" si="8"/>
        <v>0.781482</v>
      </c>
      <c r="H30" s="42">
        <v>0</v>
      </c>
      <c r="I30" s="42">
        <v>0</v>
      </c>
      <c r="J30" s="42">
        <f t="shared" si="9"/>
        <v>0</v>
      </c>
      <c r="K30" s="42">
        <v>0</v>
      </c>
      <c r="L30" s="42">
        <v>0</v>
      </c>
      <c r="M30" s="42">
        <f t="shared" si="10"/>
        <v>0</v>
      </c>
      <c r="N30" s="43">
        <v>0.559</v>
      </c>
      <c r="O30" s="44">
        <v>1754.7783118242</v>
      </c>
      <c r="P30" s="45">
        <v>1.398</v>
      </c>
      <c r="Q30" s="42">
        <f t="shared" si="11"/>
        <v>0.781482</v>
      </c>
      <c r="R30" s="46" t="s">
        <v>93</v>
      </c>
      <c r="S30" s="40" t="s">
        <v>25</v>
      </c>
      <c r="T30" s="47" t="s">
        <v>81</v>
      </c>
    </row>
    <row r="31" spans="1:20" ht="15" outlineLevel="2">
      <c r="A31" s="39">
        <v>3</v>
      </c>
      <c r="B31" s="40" t="s">
        <v>94</v>
      </c>
      <c r="C31" s="41" t="s">
        <v>95</v>
      </c>
      <c r="D31" s="42">
        <v>22.7866</v>
      </c>
      <c r="E31" s="42">
        <v>25063.7374882557</v>
      </c>
      <c r="F31" s="42">
        <v>0</v>
      </c>
      <c r="G31" s="42">
        <f t="shared" si="8"/>
        <v>20.849739</v>
      </c>
      <c r="H31" s="42">
        <v>0</v>
      </c>
      <c r="I31" s="42">
        <v>0</v>
      </c>
      <c r="J31" s="42">
        <f t="shared" si="9"/>
        <v>0</v>
      </c>
      <c r="K31" s="42">
        <v>0</v>
      </c>
      <c r="L31" s="42">
        <v>0</v>
      </c>
      <c r="M31" s="42">
        <f t="shared" si="10"/>
        <v>0</v>
      </c>
      <c r="N31" s="43">
        <v>22.7866</v>
      </c>
      <c r="O31" s="44">
        <v>25063.7374882557</v>
      </c>
      <c r="P31" s="45">
        <v>0.915</v>
      </c>
      <c r="Q31" s="42">
        <f t="shared" si="11"/>
        <v>20.849739</v>
      </c>
      <c r="R31" s="46" t="s">
        <v>96</v>
      </c>
      <c r="S31" s="40" t="s">
        <v>25</v>
      </c>
      <c r="T31" s="47" t="s">
        <v>81</v>
      </c>
    </row>
    <row r="32" spans="1:20" ht="15" outlineLevel="2">
      <c r="A32" s="39">
        <v>4</v>
      </c>
      <c r="B32" s="40" t="s">
        <v>97</v>
      </c>
      <c r="C32" s="41" t="s">
        <v>98</v>
      </c>
      <c r="D32" s="42">
        <v>4.512</v>
      </c>
      <c r="E32" s="42">
        <v>4135.01717967014</v>
      </c>
      <c r="F32" s="42">
        <v>0</v>
      </c>
      <c r="G32" s="42">
        <f t="shared" si="8"/>
        <v>3.1177919999999997</v>
      </c>
      <c r="H32" s="42">
        <v>0</v>
      </c>
      <c r="I32" s="42">
        <v>0</v>
      </c>
      <c r="J32" s="42">
        <f t="shared" si="9"/>
        <v>0</v>
      </c>
      <c r="K32" s="42">
        <v>0</v>
      </c>
      <c r="L32" s="42">
        <v>0</v>
      </c>
      <c r="M32" s="42">
        <f t="shared" si="10"/>
        <v>0</v>
      </c>
      <c r="N32" s="43">
        <v>4.512</v>
      </c>
      <c r="O32" s="44">
        <v>4135.01717967014</v>
      </c>
      <c r="P32" s="45">
        <v>0.691</v>
      </c>
      <c r="Q32" s="42">
        <f t="shared" si="11"/>
        <v>3.1177919999999997</v>
      </c>
      <c r="R32" s="46" t="s">
        <v>99</v>
      </c>
      <c r="S32" s="40" t="s">
        <v>25</v>
      </c>
      <c r="T32" s="47" t="s">
        <v>81</v>
      </c>
    </row>
    <row r="33" spans="1:20" ht="15" outlineLevel="2">
      <c r="A33" s="39">
        <v>4</v>
      </c>
      <c r="B33" s="40" t="s">
        <v>100</v>
      </c>
      <c r="C33" s="41" t="s">
        <v>101</v>
      </c>
      <c r="D33" s="42">
        <v>5.031</v>
      </c>
      <c r="E33" s="42">
        <v>2809.2009410591</v>
      </c>
      <c r="F33" s="42">
        <v>0</v>
      </c>
      <c r="G33" s="42">
        <f t="shared" si="8"/>
        <v>5.9315489999999995</v>
      </c>
      <c r="H33" s="42">
        <v>0</v>
      </c>
      <c r="I33" s="42">
        <v>0</v>
      </c>
      <c r="J33" s="42">
        <f t="shared" si="9"/>
        <v>0</v>
      </c>
      <c r="K33" s="42">
        <v>0</v>
      </c>
      <c r="L33" s="42">
        <v>0</v>
      </c>
      <c r="M33" s="42">
        <f t="shared" si="10"/>
        <v>0</v>
      </c>
      <c r="N33" s="43">
        <v>5.031</v>
      </c>
      <c r="O33" s="44">
        <v>2809.2009410591</v>
      </c>
      <c r="P33" s="45">
        <v>1.179</v>
      </c>
      <c r="Q33" s="42">
        <f t="shared" si="11"/>
        <v>5.9315489999999995</v>
      </c>
      <c r="R33" s="46" t="s">
        <v>102</v>
      </c>
      <c r="S33" s="40" t="s">
        <v>25</v>
      </c>
      <c r="T33" s="47" t="s">
        <v>81</v>
      </c>
    </row>
    <row r="34" spans="1:20" ht="15" outlineLevel="2">
      <c r="A34" s="39">
        <v>5</v>
      </c>
      <c r="B34" s="40" t="s">
        <v>103</v>
      </c>
      <c r="C34" s="41" t="s">
        <v>104</v>
      </c>
      <c r="D34" s="42">
        <v>5.031</v>
      </c>
      <c r="E34" s="42">
        <v>722.6218349532</v>
      </c>
      <c r="F34" s="42">
        <v>0</v>
      </c>
      <c r="G34" s="42">
        <f t="shared" si="8"/>
        <v>2.500407</v>
      </c>
      <c r="H34" s="42">
        <v>0</v>
      </c>
      <c r="I34" s="42">
        <v>0</v>
      </c>
      <c r="J34" s="42">
        <f t="shared" si="9"/>
        <v>0</v>
      </c>
      <c r="K34" s="42">
        <v>0</v>
      </c>
      <c r="L34" s="42">
        <v>0</v>
      </c>
      <c r="M34" s="42">
        <f t="shared" si="10"/>
        <v>0</v>
      </c>
      <c r="N34" s="43">
        <v>5.031</v>
      </c>
      <c r="O34" s="44">
        <v>722.6218349532</v>
      </c>
      <c r="P34" s="45">
        <v>0.497</v>
      </c>
      <c r="Q34" s="42">
        <f t="shared" si="11"/>
        <v>2.500407</v>
      </c>
      <c r="R34" s="46" t="s">
        <v>105</v>
      </c>
      <c r="S34" s="40" t="s">
        <v>25</v>
      </c>
      <c r="T34" s="47" t="s">
        <v>81</v>
      </c>
    </row>
    <row r="35" spans="1:20" ht="25.5" outlineLevel="2">
      <c r="A35" s="39">
        <v>5</v>
      </c>
      <c r="B35" s="40" t="s">
        <v>106</v>
      </c>
      <c r="C35" s="41" t="s">
        <v>107</v>
      </c>
      <c r="D35" s="42">
        <v>6.71</v>
      </c>
      <c r="E35" s="42">
        <v>2544.73628516052</v>
      </c>
      <c r="F35" s="42">
        <v>0</v>
      </c>
      <c r="G35" s="42">
        <f t="shared" si="8"/>
        <v>3.63011</v>
      </c>
      <c r="H35" s="42">
        <v>0</v>
      </c>
      <c r="I35" s="42">
        <v>0</v>
      </c>
      <c r="J35" s="42">
        <f t="shared" si="9"/>
        <v>0</v>
      </c>
      <c r="K35" s="42">
        <v>3.375</v>
      </c>
      <c r="L35" s="42">
        <v>1280</v>
      </c>
      <c r="M35" s="42">
        <f t="shared" si="10"/>
        <v>1.8258750000000001</v>
      </c>
      <c r="N35" s="43">
        <v>10.08485</v>
      </c>
      <c r="O35" s="44">
        <v>3824.63244789882</v>
      </c>
      <c r="P35" s="45">
        <v>0.541</v>
      </c>
      <c r="Q35" s="42">
        <f t="shared" si="11"/>
        <v>5.45590385</v>
      </c>
      <c r="R35" s="46" t="s">
        <v>108</v>
      </c>
      <c r="S35" s="40" t="s">
        <v>25</v>
      </c>
      <c r="T35" s="47" t="s">
        <v>81</v>
      </c>
    </row>
    <row r="36" spans="1:20" ht="25.5" outlineLevel="2">
      <c r="A36" s="39">
        <v>6</v>
      </c>
      <c r="B36" s="40" t="s">
        <v>109</v>
      </c>
      <c r="C36" s="41" t="s">
        <v>110</v>
      </c>
      <c r="D36" s="42">
        <v>23.81</v>
      </c>
      <c r="E36" s="42">
        <v>16291.7486263607</v>
      </c>
      <c r="F36" s="42">
        <v>0</v>
      </c>
      <c r="G36" s="42">
        <f t="shared" si="8"/>
        <v>16.452709999999996</v>
      </c>
      <c r="H36" s="42">
        <v>0</v>
      </c>
      <c r="I36" s="42">
        <v>0</v>
      </c>
      <c r="J36" s="42">
        <f t="shared" si="9"/>
        <v>0</v>
      </c>
      <c r="K36" s="42">
        <v>61.743</v>
      </c>
      <c r="L36" s="42">
        <v>42247</v>
      </c>
      <c r="M36" s="42">
        <f t="shared" si="10"/>
        <v>42.664412999999996</v>
      </c>
      <c r="N36" s="43">
        <v>85.55315</v>
      </c>
      <c r="O36" s="44">
        <v>58538.8666103878</v>
      </c>
      <c r="P36" s="45">
        <v>0.691</v>
      </c>
      <c r="Q36" s="42">
        <f t="shared" si="11"/>
        <v>59.11722665</v>
      </c>
      <c r="R36" s="46" t="s">
        <v>111</v>
      </c>
      <c r="S36" s="40" t="s">
        <v>25</v>
      </c>
      <c r="T36" s="47" t="s">
        <v>81</v>
      </c>
    </row>
    <row r="37" spans="1:20" ht="15" outlineLevel="2">
      <c r="A37" s="39">
        <v>6</v>
      </c>
      <c r="B37" s="40" t="s">
        <v>112</v>
      </c>
      <c r="C37" s="41" t="s">
        <v>113</v>
      </c>
      <c r="D37" s="42">
        <v>3</v>
      </c>
      <c r="E37" s="42">
        <v>565.8144744</v>
      </c>
      <c r="F37" s="42">
        <v>0</v>
      </c>
      <c r="G37" s="42">
        <f t="shared" si="8"/>
        <v>0.6990000000000001</v>
      </c>
      <c r="H37" s="42">
        <v>0</v>
      </c>
      <c r="I37" s="42">
        <v>0</v>
      </c>
      <c r="J37" s="42">
        <f t="shared" si="9"/>
        <v>0</v>
      </c>
      <c r="K37" s="42">
        <v>0</v>
      </c>
      <c r="L37" s="42">
        <v>0</v>
      </c>
      <c r="M37" s="42">
        <f t="shared" si="10"/>
        <v>0</v>
      </c>
      <c r="N37" s="43">
        <v>3</v>
      </c>
      <c r="O37" s="44">
        <v>565.8144744</v>
      </c>
      <c r="P37" s="45">
        <v>0.233</v>
      </c>
      <c r="Q37" s="42">
        <f t="shared" si="11"/>
        <v>0.6990000000000001</v>
      </c>
      <c r="R37" s="46" t="s">
        <v>114</v>
      </c>
      <c r="S37" s="40" t="s">
        <v>25</v>
      </c>
      <c r="T37" s="47" t="s">
        <v>81</v>
      </c>
    </row>
    <row r="38" spans="1:20" ht="15" outlineLevel="2">
      <c r="A38" s="39">
        <v>7</v>
      </c>
      <c r="B38" s="40" t="s">
        <v>115</v>
      </c>
      <c r="C38" s="41" t="s">
        <v>116</v>
      </c>
      <c r="D38" s="42">
        <v>6</v>
      </c>
      <c r="E38" s="42">
        <v>1462.3239858</v>
      </c>
      <c r="F38" s="42">
        <v>0</v>
      </c>
      <c r="G38" s="42">
        <f t="shared" si="8"/>
        <v>1.908</v>
      </c>
      <c r="H38" s="42">
        <v>0</v>
      </c>
      <c r="I38" s="42">
        <v>0</v>
      </c>
      <c r="J38" s="42">
        <f t="shared" si="9"/>
        <v>0</v>
      </c>
      <c r="K38" s="42">
        <v>0</v>
      </c>
      <c r="L38" s="42">
        <v>0</v>
      </c>
      <c r="M38" s="42">
        <f t="shared" si="10"/>
        <v>0</v>
      </c>
      <c r="N38" s="43">
        <v>6</v>
      </c>
      <c r="O38" s="44">
        <v>1462.3239858</v>
      </c>
      <c r="P38" s="45">
        <v>0.318</v>
      </c>
      <c r="Q38" s="42">
        <f t="shared" si="11"/>
        <v>1.908</v>
      </c>
      <c r="R38" s="46" t="s">
        <v>117</v>
      </c>
      <c r="S38" s="40" t="s">
        <v>25</v>
      </c>
      <c r="T38" s="47" t="s">
        <v>81</v>
      </c>
    </row>
    <row r="39" spans="1:20" ht="25.5" outlineLevel="2">
      <c r="A39" s="39">
        <v>7</v>
      </c>
      <c r="B39" s="40" t="s">
        <v>118</v>
      </c>
      <c r="C39" s="41" t="s">
        <v>119</v>
      </c>
      <c r="D39" s="42">
        <v>28.164</v>
      </c>
      <c r="E39" s="42">
        <v>15538.3303809008</v>
      </c>
      <c r="F39" s="42">
        <v>0</v>
      </c>
      <c r="G39" s="42">
        <f t="shared" si="8"/>
        <v>14.729772</v>
      </c>
      <c r="H39" s="42">
        <v>0</v>
      </c>
      <c r="I39" s="42">
        <v>0</v>
      </c>
      <c r="J39" s="42">
        <f t="shared" si="9"/>
        <v>0</v>
      </c>
      <c r="K39" s="42">
        <v>11.88</v>
      </c>
      <c r="L39" s="42">
        <v>6554</v>
      </c>
      <c r="M39" s="42">
        <f t="shared" si="10"/>
        <v>6.213240000000001</v>
      </c>
      <c r="N39" s="43">
        <v>40.04425</v>
      </c>
      <c r="O39" s="44">
        <v>22092.7704287525</v>
      </c>
      <c r="P39" s="45">
        <v>0.523</v>
      </c>
      <c r="Q39" s="42">
        <f t="shared" si="11"/>
        <v>20.94314275</v>
      </c>
      <c r="R39" s="46" t="s">
        <v>120</v>
      </c>
      <c r="S39" s="40" t="s">
        <v>25</v>
      </c>
      <c r="T39" s="47" t="s">
        <v>81</v>
      </c>
    </row>
    <row r="40" spans="1:20" ht="25.5" outlineLevel="2">
      <c r="A40" s="39">
        <v>8</v>
      </c>
      <c r="B40" s="40" t="s">
        <v>121</v>
      </c>
      <c r="C40" s="41" t="s">
        <v>122</v>
      </c>
      <c r="D40" s="42">
        <v>0</v>
      </c>
      <c r="E40" s="42">
        <v>0</v>
      </c>
      <c r="F40" s="42">
        <v>0</v>
      </c>
      <c r="G40" s="42">
        <f t="shared" si="8"/>
        <v>0</v>
      </c>
      <c r="H40" s="42">
        <v>0</v>
      </c>
      <c r="I40" s="42">
        <v>0</v>
      </c>
      <c r="J40" s="42">
        <f t="shared" si="9"/>
        <v>0</v>
      </c>
      <c r="K40" s="42">
        <v>33.984</v>
      </c>
      <c r="L40" s="42">
        <v>12496</v>
      </c>
      <c r="M40" s="42">
        <f t="shared" si="10"/>
        <v>17.807616000000003</v>
      </c>
      <c r="N40" s="43">
        <v>33.984</v>
      </c>
      <c r="O40" s="44">
        <v>12495.5411714496</v>
      </c>
      <c r="P40" s="45">
        <v>0.524</v>
      </c>
      <c r="Q40" s="42">
        <f t="shared" si="11"/>
        <v>17.807616000000003</v>
      </c>
      <c r="R40" s="46" t="s">
        <v>123</v>
      </c>
      <c r="S40" s="40" t="s">
        <v>25</v>
      </c>
      <c r="T40" s="47" t="s">
        <v>81</v>
      </c>
    </row>
    <row r="41" spans="1:20" ht="15" outlineLevel="2">
      <c r="A41" s="39">
        <v>8</v>
      </c>
      <c r="B41" s="40" t="s">
        <v>124</v>
      </c>
      <c r="C41" s="41" t="s">
        <v>125</v>
      </c>
      <c r="D41" s="42">
        <v>1</v>
      </c>
      <c r="E41" s="42">
        <v>276.4618913</v>
      </c>
      <c r="F41" s="42">
        <v>0</v>
      </c>
      <c r="G41" s="42">
        <f t="shared" si="8"/>
        <v>0.323</v>
      </c>
      <c r="H41" s="42">
        <v>0</v>
      </c>
      <c r="I41" s="42">
        <v>0</v>
      </c>
      <c r="J41" s="42">
        <f t="shared" si="9"/>
        <v>0</v>
      </c>
      <c r="K41" s="42">
        <v>0</v>
      </c>
      <c r="L41" s="42">
        <v>0</v>
      </c>
      <c r="M41" s="42">
        <f t="shared" si="10"/>
        <v>0</v>
      </c>
      <c r="N41" s="43">
        <v>1</v>
      </c>
      <c r="O41" s="44">
        <v>276.4618913</v>
      </c>
      <c r="P41" s="45">
        <v>0.323</v>
      </c>
      <c r="Q41" s="42">
        <f t="shared" si="11"/>
        <v>0.323</v>
      </c>
      <c r="R41" s="46" t="s">
        <v>126</v>
      </c>
      <c r="S41" s="40" t="s">
        <v>25</v>
      </c>
      <c r="T41" s="47" t="s">
        <v>81</v>
      </c>
    </row>
    <row r="42" spans="1:20" ht="15" outlineLevel="2">
      <c r="A42" s="39">
        <v>9</v>
      </c>
      <c r="B42" s="40" t="s">
        <v>127</v>
      </c>
      <c r="C42" s="41" t="s">
        <v>128</v>
      </c>
      <c r="D42" s="42">
        <v>10</v>
      </c>
      <c r="E42" s="42">
        <v>10614.26495</v>
      </c>
      <c r="F42" s="42">
        <v>0</v>
      </c>
      <c r="G42" s="42">
        <f t="shared" si="8"/>
        <v>4.8</v>
      </c>
      <c r="H42" s="42">
        <v>0</v>
      </c>
      <c r="I42" s="42">
        <v>0</v>
      </c>
      <c r="J42" s="42">
        <f t="shared" si="9"/>
        <v>0</v>
      </c>
      <c r="K42" s="42">
        <v>0</v>
      </c>
      <c r="L42" s="42">
        <v>0</v>
      </c>
      <c r="M42" s="42">
        <f t="shared" si="10"/>
        <v>0</v>
      </c>
      <c r="N42" s="43">
        <v>10</v>
      </c>
      <c r="O42" s="44">
        <v>10614.26495</v>
      </c>
      <c r="P42" s="45">
        <v>0.48</v>
      </c>
      <c r="Q42" s="42">
        <f t="shared" si="11"/>
        <v>4.8</v>
      </c>
      <c r="R42" s="46" t="s">
        <v>129</v>
      </c>
      <c r="S42" s="40" t="s">
        <v>25</v>
      </c>
      <c r="T42" s="47" t="s">
        <v>81</v>
      </c>
    </row>
    <row r="43" spans="1:20" ht="15" outlineLevel="2">
      <c r="A43" s="39">
        <v>9</v>
      </c>
      <c r="B43" s="40" t="s">
        <v>130</v>
      </c>
      <c r="C43" s="41" t="s">
        <v>131</v>
      </c>
      <c r="D43" s="42">
        <v>0</v>
      </c>
      <c r="E43" s="42">
        <v>0</v>
      </c>
      <c r="F43" s="42">
        <v>0</v>
      </c>
      <c r="G43" s="42">
        <f t="shared" si="8"/>
        <v>0</v>
      </c>
      <c r="H43" s="42">
        <v>0</v>
      </c>
      <c r="I43" s="42">
        <v>0</v>
      </c>
      <c r="J43" s="42">
        <f t="shared" si="9"/>
        <v>0</v>
      </c>
      <c r="K43" s="42">
        <v>4.83</v>
      </c>
      <c r="L43" s="42">
        <v>2634</v>
      </c>
      <c r="M43" s="42">
        <f t="shared" si="10"/>
        <v>4.48707</v>
      </c>
      <c r="N43" s="43">
        <v>4.83</v>
      </c>
      <c r="O43" s="44">
        <v>2633.944800312</v>
      </c>
      <c r="P43" s="45">
        <v>0.929</v>
      </c>
      <c r="Q43" s="42">
        <f t="shared" si="11"/>
        <v>4.48707</v>
      </c>
      <c r="R43" s="46" t="s">
        <v>132</v>
      </c>
      <c r="S43" s="40" t="s">
        <v>25</v>
      </c>
      <c r="T43" s="47" t="s">
        <v>81</v>
      </c>
    </row>
    <row r="44" spans="1:20" ht="25.5" outlineLevel="2">
      <c r="A44" s="39">
        <v>10</v>
      </c>
      <c r="B44" s="40" t="s">
        <v>133</v>
      </c>
      <c r="C44" s="41" t="s">
        <v>134</v>
      </c>
      <c r="D44" s="42">
        <v>0</v>
      </c>
      <c r="E44" s="42">
        <v>0</v>
      </c>
      <c r="F44" s="42">
        <v>0</v>
      </c>
      <c r="G44" s="42">
        <f t="shared" si="8"/>
        <v>0</v>
      </c>
      <c r="H44" s="42">
        <v>0</v>
      </c>
      <c r="I44" s="42">
        <v>0</v>
      </c>
      <c r="J44" s="42">
        <f t="shared" si="9"/>
        <v>0</v>
      </c>
      <c r="K44" s="42">
        <v>1.679</v>
      </c>
      <c r="L44" s="42">
        <v>878</v>
      </c>
      <c r="M44" s="42">
        <f t="shared" si="10"/>
        <v>1.462409</v>
      </c>
      <c r="N44" s="43">
        <v>1.679</v>
      </c>
      <c r="O44" s="44">
        <v>878.1758979768</v>
      </c>
      <c r="P44" s="45">
        <v>0.871</v>
      </c>
      <c r="Q44" s="42">
        <f t="shared" si="11"/>
        <v>1.462409</v>
      </c>
      <c r="R44" s="46" t="s">
        <v>135</v>
      </c>
      <c r="S44" s="40" t="s">
        <v>25</v>
      </c>
      <c r="T44" s="47" t="s">
        <v>81</v>
      </c>
    </row>
    <row r="45" spans="1:20" ht="15" outlineLevel="2">
      <c r="A45" s="39">
        <v>10</v>
      </c>
      <c r="B45" s="40" t="s">
        <v>136</v>
      </c>
      <c r="C45" s="41" t="s">
        <v>137</v>
      </c>
      <c r="D45" s="42">
        <v>24</v>
      </c>
      <c r="E45" s="42">
        <v>10033.9281576</v>
      </c>
      <c r="F45" s="42">
        <v>0</v>
      </c>
      <c r="G45" s="42">
        <f t="shared" si="8"/>
        <v>6.24</v>
      </c>
      <c r="H45" s="42">
        <v>0</v>
      </c>
      <c r="I45" s="42">
        <v>0</v>
      </c>
      <c r="J45" s="42">
        <f t="shared" si="9"/>
        <v>0</v>
      </c>
      <c r="K45" s="42">
        <v>0</v>
      </c>
      <c r="L45" s="42">
        <v>0</v>
      </c>
      <c r="M45" s="42">
        <f t="shared" si="10"/>
        <v>0</v>
      </c>
      <c r="N45" s="43">
        <v>24</v>
      </c>
      <c r="O45" s="44">
        <v>10033.9281576</v>
      </c>
      <c r="P45" s="45">
        <v>0.26</v>
      </c>
      <c r="Q45" s="42">
        <f t="shared" si="11"/>
        <v>6.24</v>
      </c>
      <c r="R45" s="46" t="s">
        <v>138</v>
      </c>
      <c r="S45" s="40" t="s">
        <v>25</v>
      </c>
      <c r="T45" s="47" t="s">
        <v>81</v>
      </c>
    </row>
    <row r="46" spans="1:20" ht="25.5" outlineLevel="2">
      <c r="A46" s="39">
        <v>11</v>
      </c>
      <c r="B46" s="40" t="s">
        <v>139</v>
      </c>
      <c r="C46" s="41" t="s">
        <v>140</v>
      </c>
      <c r="D46" s="42">
        <v>0</v>
      </c>
      <c r="E46" s="42">
        <v>0</v>
      </c>
      <c r="F46" s="42">
        <v>0</v>
      </c>
      <c r="G46" s="42">
        <f t="shared" si="8"/>
        <v>0</v>
      </c>
      <c r="H46" s="42">
        <v>0</v>
      </c>
      <c r="I46" s="42">
        <v>0</v>
      </c>
      <c r="J46" s="42">
        <f t="shared" si="9"/>
        <v>0</v>
      </c>
      <c r="K46" s="42">
        <v>7.85</v>
      </c>
      <c r="L46" s="42">
        <v>58660</v>
      </c>
      <c r="M46" s="42">
        <f t="shared" si="10"/>
        <v>37.78205</v>
      </c>
      <c r="N46" s="43">
        <v>7.85</v>
      </c>
      <c r="O46" s="44">
        <v>58659.5936263484</v>
      </c>
      <c r="P46" s="45">
        <v>4.813</v>
      </c>
      <c r="Q46" s="42">
        <f t="shared" si="11"/>
        <v>37.78205</v>
      </c>
      <c r="R46" s="46" t="s">
        <v>141</v>
      </c>
      <c r="S46" s="40" t="s">
        <v>25</v>
      </c>
      <c r="T46" s="47" t="s">
        <v>81</v>
      </c>
    </row>
    <row r="47" spans="1:20" ht="15" outlineLevel="2">
      <c r="A47" s="39">
        <v>11</v>
      </c>
      <c r="B47" s="40" t="s">
        <v>142</v>
      </c>
      <c r="C47" s="41" t="s">
        <v>143</v>
      </c>
      <c r="D47" s="42">
        <v>5</v>
      </c>
      <c r="E47" s="42">
        <v>2577.264284</v>
      </c>
      <c r="F47" s="42">
        <v>0</v>
      </c>
      <c r="G47" s="42">
        <f t="shared" si="8"/>
        <v>1.34</v>
      </c>
      <c r="H47" s="42">
        <v>0</v>
      </c>
      <c r="I47" s="42">
        <v>0</v>
      </c>
      <c r="J47" s="42">
        <f t="shared" si="9"/>
        <v>0</v>
      </c>
      <c r="K47" s="42">
        <v>0</v>
      </c>
      <c r="L47" s="42">
        <v>0</v>
      </c>
      <c r="M47" s="42">
        <f t="shared" si="10"/>
        <v>0</v>
      </c>
      <c r="N47" s="43">
        <v>5</v>
      </c>
      <c r="O47" s="44">
        <v>2577.264284</v>
      </c>
      <c r="P47" s="45">
        <v>0.268</v>
      </c>
      <c r="Q47" s="42">
        <f t="shared" si="11"/>
        <v>1.34</v>
      </c>
      <c r="R47" s="46" t="s">
        <v>144</v>
      </c>
      <c r="S47" s="40" t="s">
        <v>25</v>
      </c>
      <c r="T47" s="47" t="s">
        <v>81</v>
      </c>
    </row>
    <row r="48" spans="1:20" ht="15" outlineLevel="2">
      <c r="A48" s="39">
        <v>12</v>
      </c>
      <c r="B48" s="40" t="s">
        <v>145</v>
      </c>
      <c r="C48" s="41" t="s">
        <v>146</v>
      </c>
      <c r="D48" s="42">
        <v>5</v>
      </c>
      <c r="E48" s="42">
        <v>3737.097734</v>
      </c>
      <c r="F48" s="42">
        <v>0</v>
      </c>
      <c r="G48" s="42">
        <f t="shared" si="8"/>
        <v>1.75</v>
      </c>
      <c r="H48" s="42">
        <v>0</v>
      </c>
      <c r="I48" s="42">
        <v>0</v>
      </c>
      <c r="J48" s="42">
        <f t="shared" si="9"/>
        <v>0</v>
      </c>
      <c r="K48" s="42">
        <v>0</v>
      </c>
      <c r="L48" s="42">
        <v>0</v>
      </c>
      <c r="M48" s="42">
        <f t="shared" si="10"/>
        <v>0</v>
      </c>
      <c r="N48" s="43">
        <v>5</v>
      </c>
      <c r="O48" s="44">
        <v>3737.097734</v>
      </c>
      <c r="P48" s="45">
        <v>0.35</v>
      </c>
      <c r="Q48" s="42">
        <f t="shared" si="11"/>
        <v>1.75</v>
      </c>
      <c r="R48" s="46" t="s">
        <v>147</v>
      </c>
      <c r="S48" s="40" t="s">
        <v>25</v>
      </c>
      <c r="T48" s="47" t="s">
        <v>81</v>
      </c>
    </row>
    <row r="49" spans="1:20" ht="25.5" outlineLevel="2">
      <c r="A49" s="39">
        <v>12</v>
      </c>
      <c r="B49" s="40" t="s">
        <v>148</v>
      </c>
      <c r="C49" s="41" t="s">
        <v>149</v>
      </c>
      <c r="D49" s="42">
        <v>0</v>
      </c>
      <c r="E49" s="42">
        <v>0</v>
      </c>
      <c r="F49" s="42">
        <v>0</v>
      </c>
      <c r="G49" s="42">
        <f t="shared" si="8"/>
        <v>0</v>
      </c>
      <c r="H49" s="42">
        <v>0</v>
      </c>
      <c r="I49" s="42">
        <v>0</v>
      </c>
      <c r="J49" s="42">
        <f t="shared" si="9"/>
        <v>0</v>
      </c>
      <c r="K49" s="42">
        <v>1</v>
      </c>
      <c r="L49" s="42">
        <v>15842</v>
      </c>
      <c r="M49" s="42">
        <f t="shared" si="10"/>
        <v>1.314</v>
      </c>
      <c r="N49" s="43">
        <v>1</v>
      </c>
      <c r="O49" s="44">
        <v>15841.6697794</v>
      </c>
      <c r="P49" s="45">
        <v>1.314</v>
      </c>
      <c r="Q49" s="42">
        <f t="shared" si="11"/>
        <v>1.314</v>
      </c>
      <c r="R49" s="46" t="s">
        <v>150</v>
      </c>
      <c r="S49" s="40" t="s">
        <v>25</v>
      </c>
      <c r="T49" s="47" t="s">
        <v>81</v>
      </c>
    </row>
    <row r="50" spans="1:20" ht="15" outlineLevel="2">
      <c r="A50" s="39">
        <v>13</v>
      </c>
      <c r="B50" s="40" t="s">
        <v>151</v>
      </c>
      <c r="C50" s="41" t="s">
        <v>152</v>
      </c>
      <c r="D50" s="42">
        <v>10</v>
      </c>
      <c r="E50" s="42">
        <v>3586.26249</v>
      </c>
      <c r="F50" s="42">
        <v>0</v>
      </c>
      <c r="G50" s="42">
        <f t="shared" si="8"/>
        <v>2.5300000000000002</v>
      </c>
      <c r="H50" s="42">
        <v>0</v>
      </c>
      <c r="I50" s="42">
        <v>0</v>
      </c>
      <c r="J50" s="42">
        <f t="shared" si="9"/>
        <v>0</v>
      </c>
      <c r="K50" s="42">
        <v>0</v>
      </c>
      <c r="L50" s="42">
        <v>0</v>
      </c>
      <c r="M50" s="42">
        <f t="shared" si="10"/>
        <v>0</v>
      </c>
      <c r="N50" s="43">
        <v>10</v>
      </c>
      <c r="O50" s="44">
        <v>3586.26249</v>
      </c>
      <c r="P50" s="45">
        <v>0.253</v>
      </c>
      <c r="Q50" s="42">
        <f t="shared" si="11"/>
        <v>2.5300000000000002</v>
      </c>
      <c r="R50" s="46" t="s">
        <v>153</v>
      </c>
      <c r="S50" s="40" t="s">
        <v>25</v>
      </c>
      <c r="T50" s="47" t="s">
        <v>81</v>
      </c>
    </row>
    <row r="51" spans="1:20" ht="15" outlineLevel="2">
      <c r="A51" s="39">
        <v>13</v>
      </c>
      <c r="B51" s="40" t="s">
        <v>154</v>
      </c>
      <c r="C51" s="41" t="s">
        <v>155</v>
      </c>
      <c r="D51" s="42">
        <v>1.8</v>
      </c>
      <c r="E51" s="42">
        <v>1106.64</v>
      </c>
      <c r="F51" s="42">
        <v>0</v>
      </c>
      <c r="G51" s="42">
        <f t="shared" si="8"/>
        <v>0</v>
      </c>
      <c r="H51" s="42">
        <v>0</v>
      </c>
      <c r="I51" s="42">
        <v>0</v>
      </c>
      <c r="J51" s="42">
        <f t="shared" si="9"/>
        <v>0</v>
      </c>
      <c r="K51" s="42">
        <v>0</v>
      </c>
      <c r="L51" s="42">
        <v>0</v>
      </c>
      <c r="M51" s="42">
        <f t="shared" si="10"/>
        <v>0</v>
      </c>
      <c r="N51" s="43">
        <v>1.8</v>
      </c>
      <c r="O51" s="44">
        <v>1106.64</v>
      </c>
      <c r="P51" s="45">
        <v>0</v>
      </c>
      <c r="Q51" s="42">
        <f t="shared" si="11"/>
        <v>0</v>
      </c>
      <c r="R51" s="46" t="s">
        <v>156</v>
      </c>
      <c r="S51" s="40" t="s">
        <v>25</v>
      </c>
      <c r="T51" s="47" t="s">
        <v>81</v>
      </c>
    </row>
    <row r="52" spans="1:20" ht="25.5" outlineLevel="2">
      <c r="A52" s="39">
        <v>14</v>
      </c>
      <c r="B52" s="40" t="s">
        <v>157</v>
      </c>
      <c r="C52" s="41" t="s">
        <v>158</v>
      </c>
      <c r="D52" s="42">
        <v>18.5</v>
      </c>
      <c r="E52" s="42">
        <v>1290.5684175</v>
      </c>
      <c r="F52" s="42">
        <v>0</v>
      </c>
      <c r="G52" s="42">
        <f t="shared" si="8"/>
        <v>2.775</v>
      </c>
      <c r="H52" s="42">
        <v>0</v>
      </c>
      <c r="I52" s="42">
        <v>0</v>
      </c>
      <c r="J52" s="42">
        <f t="shared" si="9"/>
        <v>0</v>
      </c>
      <c r="K52" s="42">
        <v>0</v>
      </c>
      <c r="L52" s="42">
        <v>0</v>
      </c>
      <c r="M52" s="42">
        <f t="shared" si="10"/>
        <v>0</v>
      </c>
      <c r="N52" s="43">
        <v>18.5</v>
      </c>
      <c r="O52" s="44">
        <v>1290.5684175</v>
      </c>
      <c r="P52" s="45">
        <v>0.15</v>
      </c>
      <c r="Q52" s="42">
        <f t="shared" si="11"/>
        <v>2.775</v>
      </c>
      <c r="R52" s="46" t="s">
        <v>159</v>
      </c>
      <c r="S52" s="40" t="s">
        <v>25</v>
      </c>
      <c r="T52" s="47" t="s">
        <v>81</v>
      </c>
    </row>
    <row r="53" spans="1:20" ht="25.5" outlineLevel="2">
      <c r="A53" s="31">
        <v>15</v>
      </c>
      <c r="B53" s="33" t="s">
        <v>160</v>
      </c>
      <c r="C53" s="34" t="s">
        <v>161</v>
      </c>
      <c r="D53" s="35">
        <v>3.015</v>
      </c>
      <c r="E53" s="35">
        <v>813.65089239</v>
      </c>
      <c r="F53" s="35">
        <v>0</v>
      </c>
      <c r="G53" s="35">
        <f t="shared" si="8"/>
        <v>0.708525</v>
      </c>
      <c r="H53" s="35">
        <v>0</v>
      </c>
      <c r="I53" s="35">
        <v>0</v>
      </c>
      <c r="J53" s="35">
        <f t="shared" si="9"/>
        <v>0</v>
      </c>
      <c r="K53" s="35">
        <v>0</v>
      </c>
      <c r="L53" s="35">
        <v>0</v>
      </c>
      <c r="M53" s="35">
        <f t="shared" si="10"/>
        <v>0</v>
      </c>
      <c r="N53" s="36">
        <v>3.015</v>
      </c>
      <c r="O53" s="37">
        <v>813.65089239</v>
      </c>
      <c r="P53" s="38">
        <v>0.235</v>
      </c>
      <c r="Q53" s="35">
        <f t="shared" si="11"/>
        <v>0.708525</v>
      </c>
      <c r="R53" s="30" t="s">
        <v>162</v>
      </c>
      <c r="S53" s="33" t="s">
        <v>25</v>
      </c>
      <c r="T53" s="32" t="s">
        <v>81</v>
      </c>
    </row>
    <row r="54" spans="1:20" ht="20.25" customHeight="1" outlineLevel="1">
      <c r="A54" s="23"/>
      <c r="B54" s="24"/>
      <c r="C54" s="24" t="s">
        <v>163</v>
      </c>
      <c r="D54" s="25"/>
      <c r="E54" s="25">
        <f>SUBTOTAL(9,E55:E62)</f>
        <v>175084.00201408117</v>
      </c>
      <c r="F54" s="25">
        <f>SUBTOTAL(9,F55:F62)</f>
        <v>0</v>
      </c>
      <c r="G54" s="25">
        <f>SUBTOTAL(9,G55:G62)</f>
        <v>153.90557619999998</v>
      </c>
      <c r="H54" s="25"/>
      <c r="I54" s="25">
        <f>SUBTOTAL(9,I55:I62)</f>
        <v>0</v>
      </c>
      <c r="J54" s="25">
        <f>SUBTOTAL(9,J55:J62)</f>
        <v>0</v>
      </c>
      <c r="K54" s="25"/>
      <c r="L54" s="25">
        <f>SUBTOTAL(9,L55:L62)</f>
        <v>-4319</v>
      </c>
      <c r="M54" s="25">
        <f>SUBTOTAL(9,M55:M62)</f>
        <v>0</v>
      </c>
      <c r="N54" s="26"/>
      <c r="O54" s="27">
        <f>SUBTOTAL(9,O55:O62)</f>
        <v>170764.91981779318</v>
      </c>
      <c r="P54" s="28"/>
      <c r="Q54" s="25">
        <f>SUBTOTAL(9,Q55:Q62)</f>
        <v>153.9060742</v>
      </c>
      <c r="R54" s="48"/>
      <c r="S54" s="24"/>
      <c r="T54" s="24"/>
    </row>
    <row r="55" spans="1:20" ht="25.5" outlineLevel="2">
      <c r="A55" s="39">
        <v>1</v>
      </c>
      <c r="B55" s="40" t="s">
        <v>164</v>
      </c>
      <c r="C55" s="41" t="s">
        <v>165</v>
      </c>
      <c r="D55" s="42">
        <v>89.082</v>
      </c>
      <c r="E55" s="42">
        <v>120527.097825335</v>
      </c>
      <c r="F55" s="42">
        <v>0</v>
      </c>
      <c r="G55" s="42">
        <f aca="true" t="shared" si="12" ref="G55:G62">D55*P55</f>
        <v>110.90709</v>
      </c>
      <c r="H55" s="42">
        <v>0</v>
      </c>
      <c r="I55" s="42">
        <v>0</v>
      </c>
      <c r="J55" s="42">
        <f aca="true" t="shared" si="13" ref="J55:J62">H55*P55</f>
        <v>0</v>
      </c>
      <c r="K55" s="42">
        <v>0</v>
      </c>
      <c r="L55" s="42">
        <v>1</v>
      </c>
      <c r="M55" s="42">
        <f aca="true" t="shared" si="14" ref="M55:M62">K55*P55</f>
        <v>0</v>
      </c>
      <c r="N55" s="43">
        <v>89.0824</v>
      </c>
      <c r="O55" s="44">
        <v>120527.639021527</v>
      </c>
      <c r="P55" s="45">
        <v>1.245</v>
      </c>
      <c r="Q55" s="42">
        <f aca="true" t="shared" si="15" ref="Q55:Q62">N55*P55</f>
        <v>110.90758800000002</v>
      </c>
      <c r="R55" s="46" t="s">
        <v>166</v>
      </c>
      <c r="S55" s="40" t="s">
        <v>25</v>
      </c>
      <c r="T55" s="47" t="s">
        <v>167</v>
      </c>
    </row>
    <row r="56" spans="1:20" ht="15" outlineLevel="2">
      <c r="A56" s="39">
        <v>2</v>
      </c>
      <c r="B56" s="40" t="s">
        <v>168</v>
      </c>
      <c r="C56" s="41" t="s">
        <v>169</v>
      </c>
      <c r="D56" s="42">
        <v>5.555</v>
      </c>
      <c r="E56" s="42">
        <v>16788.9247761441</v>
      </c>
      <c r="F56" s="42">
        <v>0</v>
      </c>
      <c r="G56" s="42">
        <f t="shared" si="12"/>
        <v>8.04364</v>
      </c>
      <c r="H56" s="42">
        <v>0</v>
      </c>
      <c r="I56" s="42">
        <v>0</v>
      </c>
      <c r="J56" s="42">
        <f t="shared" si="13"/>
        <v>0</v>
      </c>
      <c r="K56" s="42">
        <v>0</v>
      </c>
      <c r="L56" s="42">
        <v>0</v>
      </c>
      <c r="M56" s="42">
        <f t="shared" si="14"/>
        <v>0</v>
      </c>
      <c r="N56" s="43">
        <v>5.555</v>
      </c>
      <c r="O56" s="44">
        <v>16788.9247761441</v>
      </c>
      <c r="P56" s="45">
        <v>1.448</v>
      </c>
      <c r="Q56" s="42">
        <f t="shared" si="15"/>
        <v>8.04364</v>
      </c>
      <c r="R56" s="46" t="s">
        <v>170</v>
      </c>
      <c r="S56" s="40" t="s">
        <v>25</v>
      </c>
      <c r="T56" s="47" t="s">
        <v>167</v>
      </c>
    </row>
    <row r="57" spans="1:20" ht="15" outlineLevel="2">
      <c r="A57" s="39">
        <v>3</v>
      </c>
      <c r="B57" s="40" t="s">
        <v>171</v>
      </c>
      <c r="C57" s="41" t="s">
        <v>172</v>
      </c>
      <c r="D57" s="42">
        <v>10.505</v>
      </c>
      <c r="E57" s="42">
        <v>6388.386306093</v>
      </c>
      <c r="F57" s="42">
        <v>0</v>
      </c>
      <c r="G57" s="42">
        <f t="shared" si="12"/>
        <v>5.052905</v>
      </c>
      <c r="H57" s="42">
        <v>0</v>
      </c>
      <c r="I57" s="42">
        <v>0</v>
      </c>
      <c r="J57" s="42">
        <f t="shared" si="13"/>
        <v>0</v>
      </c>
      <c r="K57" s="42">
        <v>0</v>
      </c>
      <c r="L57" s="42">
        <v>-4320</v>
      </c>
      <c r="M57" s="42">
        <f t="shared" si="14"/>
        <v>0</v>
      </c>
      <c r="N57" s="43">
        <v>10.505</v>
      </c>
      <c r="O57" s="44">
        <v>2068.762913613</v>
      </c>
      <c r="P57" s="45">
        <v>0.481</v>
      </c>
      <c r="Q57" s="42">
        <f t="shared" si="15"/>
        <v>5.052905</v>
      </c>
      <c r="R57" s="46" t="s">
        <v>173</v>
      </c>
      <c r="S57" s="40" t="s">
        <v>25</v>
      </c>
      <c r="T57" s="47" t="s">
        <v>167</v>
      </c>
    </row>
    <row r="58" spans="1:20" ht="15" outlineLevel="2">
      <c r="A58" s="39">
        <v>4</v>
      </c>
      <c r="B58" s="40" t="s">
        <v>174</v>
      </c>
      <c r="C58" s="41" t="s">
        <v>175</v>
      </c>
      <c r="D58" s="42">
        <v>10.505</v>
      </c>
      <c r="E58" s="42">
        <v>733.9167660825</v>
      </c>
      <c r="F58" s="42">
        <v>0</v>
      </c>
      <c r="G58" s="42">
        <f t="shared" si="12"/>
        <v>2.5212</v>
      </c>
      <c r="H58" s="42">
        <v>0</v>
      </c>
      <c r="I58" s="42">
        <v>0</v>
      </c>
      <c r="J58" s="42">
        <f t="shared" si="13"/>
        <v>0</v>
      </c>
      <c r="K58" s="42">
        <v>0</v>
      </c>
      <c r="L58" s="42">
        <v>0</v>
      </c>
      <c r="M58" s="42">
        <f t="shared" si="14"/>
        <v>0</v>
      </c>
      <c r="N58" s="43">
        <v>10.505</v>
      </c>
      <c r="O58" s="44">
        <v>733.9167660825</v>
      </c>
      <c r="P58" s="45">
        <v>0.24</v>
      </c>
      <c r="Q58" s="42">
        <f t="shared" si="15"/>
        <v>2.5212</v>
      </c>
      <c r="R58" s="46" t="s">
        <v>176</v>
      </c>
      <c r="S58" s="40" t="s">
        <v>25</v>
      </c>
      <c r="T58" s="47" t="s">
        <v>167</v>
      </c>
    </row>
    <row r="59" spans="1:20" ht="15" outlineLevel="2">
      <c r="A59" s="39">
        <v>5</v>
      </c>
      <c r="B59" s="40" t="s">
        <v>177</v>
      </c>
      <c r="C59" s="41" t="s">
        <v>178</v>
      </c>
      <c r="D59" s="42">
        <v>0.4444</v>
      </c>
      <c r="E59" s="42">
        <v>16311.6846325458</v>
      </c>
      <c r="F59" s="42">
        <v>0</v>
      </c>
      <c r="G59" s="42">
        <f t="shared" si="12"/>
        <v>12.297881199999999</v>
      </c>
      <c r="H59" s="42">
        <v>0</v>
      </c>
      <c r="I59" s="42">
        <v>0</v>
      </c>
      <c r="J59" s="42">
        <f t="shared" si="13"/>
        <v>0</v>
      </c>
      <c r="K59" s="42">
        <v>0</v>
      </c>
      <c r="L59" s="42">
        <v>0</v>
      </c>
      <c r="M59" s="42">
        <f t="shared" si="14"/>
        <v>0</v>
      </c>
      <c r="N59" s="43">
        <v>0.4444</v>
      </c>
      <c r="O59" s="44">
        <v>16311.6846325458</v>
      </c>
      <c r="P59" s="45">
        <v>27.673</v>
      </c>
      <c r="Q59" s="42">
        <f t="shared" si="15"/>
        <v>12.297881199999999</v>
      </c>
      <c r="R59" s="46" t="s">
        <v>179</v>
      </c>
      <c r="S59" s="40" t="s">
        <v>25</v>
      </c>
      <c r="T59" s="47" t="s">
        <v>167</v>
      </c>
    </row>
    <row r="60" spans="1:20" ht="25.5" outlineLevel="2">
      <c r="A60" s="39">
        <v>6</v>
      </c>
      <c r="B60" s="40" t="s">
        <v>180</v>
      </c>
      <c r="C60" s="41" t="s">
        <v>181</v>
      </c>
      <c r="D60" s="42">
        <v>39.32</v>
      </c>
      <c r="E60" s="42">
        <v>9207.1444679048</v>
      </c>
      <c r="F60" s="42">
        <v>0</v>
      </c>
      <c r="G60" s="42">
        <f t="shared" si="12"/>
        <v>10.0266</v>
      </c>
      <c r="H60" s="42">
        <v>0</v>
      </c>
      <c r="I60" s="42">
        <v>0</v>
      </c>
      <c r="J60" s="42">
        <f t="shared" si="13"/>
        <v>0</v>
      </c>
      <c r="K60" s="42">
        <v>0</v>
      </c>
      <c r="L60" s="42">
        <v>0</v>
      </c>
      <c r="M60" s="42">
        <f t="shared" si="14"/>
        <v>0</v>
      </c>
      <c r="N60" s="43">
        <v>39.32</v>
      </c>
      <c r="O60" s="44">
        <v>9207.1444679048</v>
      </c>
      <c r="P60" s="45">
        <v>0.255</v>
      </c>
      <c r="Q60" s="42">
        <f t="shared" si="15"/>
        <v>10.0266</v>
      </c>
      <c r="R60" s="46" t="s">
        <v>182</v>
      </c>
      <c r="S60" s="40" t="s">
        <v>25</v>
      </c>
      <c r="T60" s="47" t="s">
        <v>167</v>
      </c>
    </row>
    <row r="61" spans="1:20" ht="25.5" outlineLevel="2">
      <c r="A61" s="39">
        <v>7</v>
      </c>
      <c r="B61" s="40" t="s">
        <v>183</v>
      </c>
      <c r="C61" s="41" t="s">
        <v>184</v>
      </c>
      <c r="D61" s="42">
        <v>21.516</v>
      </c>
      <c r="E61" s="42">
        <v>1304.856883176</v>
      </c>
      <c r="F61" s="42">
        <v>0</v>
      </c>
      <c r="G61" s="42">
        <f t="shared" si="12"/>
        <v>5.056259999999999</v>
      </c>
      <c r="H61" s="42">
        <v>0</v>
      </c>
      <c r="I61" s="42">
        <v>0</v>
      </c>
      <c r="J61" s="42">
        <f t="shared" si="13"/>
        <v>0</v>
      </c>
      <c r="K61" s="42">
        <v>0</v>
      </c>
      <c r="L61" s="42">
        <v>0</v>
      </c>
      <c r="M61" s="42">
        <f t="shared" si="14"/>
        <v>0</v>
      </c>
      <c r="N61" s="43">
        <v>21.516</v>
      </c>
      <c r="O61" s="44">
        <v>1304.856883176</v>
      </c>
      <c r="P61" s="45">
        <v>0.235</v>
      </c>
      <c r="Q61" s="42">
        <f t="shared" si="15"/>
        <v>5.056259999999999</v>
      </c>
      <c r="R61" s="46" t="s">
        <v>185</v>
      </c>
      <c r="S61" s="40" t="s">
        <v>25</v>
      </c>
      <c r="T61" s="47" t="s">
        <v>167</v>
      </c>
    </row>
    <row r="62" spans="1:20" ht="25.5" outlineLevel="2">
      <c r="A62" s="31">
        <v>8</v>
      </c>
      <c r="B62" s="33" t="s">
        <v>186</v>
      </c>
      <c r="C62" s="34" t="s">
        <v>187</v>
      </c>
      <c r="D62" s="35">
        <v>22.5918</v>
      </c>
      <c r="E62" s="35">
        <v>3821.9903568</v>
      </c>
      <c r="F62" s="35">
        <v>0</v>
      </c>
      <c r="G62" s="35">
        <f t="shared" si="12"/>
        <v>0</v>
      </c>
      <c r="H62" s="35">
        <v>0</v>
      </c>
      <c r="I62" s="35">
        <v>0</v>
      </c>
      <c r="J62" s="35">
        <f t="shared" si="13"/>
        <v>0</v>
      </c>
      <c r="K62" s="35">
        <v>0</v>
      </c>
      <c r="L62" s="35">
        <v>0</v>
      </c>
      <c r="M62" s="35">
        <f t="shared" si="14"/>
        <v>0</v>
      </c>
      <c r="N62" s="36">
        <v>22.5918</v>
      </c>
      <c r="O62" s="37">
        <v>3821.9903568</v>
      </c>
      <c r="P62" s="38">
        <v>0</v>
      </c>
      <c r="Q62" s="35">
        <f t="shared" si="15"/>
        <v>0</v>
      </c>
      <c r="R62" s="30" t="s">
        <v>188</v>
      </c>
      <c r="S62" s="33" t="s">
        <v>25</v>
      </c>
      <c r="T62" s="32" t="s">
        <v>167</v>
      </c>
    </row>
    <row r="63" spans="1:20" ht="20.25" customHeight="1" outlineLevel="1">
      <c r="A63" s="23"/>
      <c r="B63" s="24"/>
      <c r="C63" s="24" t="s">
        <v>189</v>
      </c>
      <c r="D63" s="25"/>
      <c r="E63" s="25">
        <f>SUBTOTAL(9,E64:E76)</f>
        <v>23925.5044625</v>
      </c>
      <c r="F63" s="25">
        <f>SUBTOTAL(9,F64:F76)</f>
        <v>0</v>
      </c>
      <c r="G63" s="25">
        <f>SUBTOTAL(9,G64:G76)</f>
        <v>3.5300000000000002</v>
      </c>
      <c r="H63" s="25"/>
      <c r="I63" s="25">
        <f>SUBTOTAL(9,I64:I76)</f>
        <v>0</v>
      </c>
      <c r="J63" s="25">
        <f>SUBTOTAL(9,J64:J76)</f>
        <v>0</v>
      </c>
      <c r="K63" s="25"/>
      <c r="L63" s="25">
        <f>SUBTOTAL(9,L64:L76)</f>
        <v>25200</v>
      </c>
      <c r="M63" s="25">
        <f>SUBTOTAL(9,M64:M76)</f>
        <v>19.57599</v>
      </c>
      <c r="N63" s="26"/>
      <c r="O63" s="27">
        <f>SUBTOTAL(9,O64:O76)</f>
        <v>49126.226324556</v>
      </c>
      <c r="P63" s="28"/>
      <c r="Q63" s="25">
        <f>SUBTOTAL(9,Q64:Q76)</f>
        <v>23.10599</v>
      </c>
      <c r="R63" s="48"/>
      <c r="S63" s="24"/>
      <c r="T63" s="24"/>
    </row>
    <row r="64" spans="1:20" ht="15" outlineLevel="2">
      <c r="A64" s="39">
        <v>1</v>
      </c>
      <c r="B64" s="40" t="s">
        <v>190</v>
      </c>
      <c r="C64" s="41" t="s">
        <v>191</v>
      </c>
      <c r="D64" s="42">
        <v>55</v>
      </c>
      <c r="E64" s="42">
        <v>2948.419892</v>
      </c>
      <c r="F64" s="42">
        <v>0</v>
      </c>
      <c r="G64" s="42">
        <f aca="true" t="shared" si="16" ref="G64:G76">D64*P64</f>
        <v>1.43</v>
      </c>
      <c r="H64" s="42">
        <v>0</v>
      </c>
      <c r="I64" s="42">
        <v>0</v>
      </c>
      <c r="J64" s="42">
        <f aca="true" t="shared" si="17" ref="J64:J76">H64*P64</f>
        <v>0</v>
      </c>
      <c r="K64" s="42">
        <v>-20.575</v>
      </c>
      <c r="L64" s="42">
        <v>-1103</v>
      </c>
      <c r="M64" s="42">
        <f aca="true" t="shared" si="18" ref="M64:M76">K64*P64</f>
        <v>-0.5349499999999999</v>
      </c>
      <c r="N64" s="43">
        <v>34.425</v>
      </c>
      <c r="O64" s="44">
        <v>1845.44281422</v>
      </c>
      <c r="P64" s="45">
        <v>0.026</v>
      </c>
      <c r="Q64" s="42">
        <f aca="true" t="shared" si="19" ref="Q64:Q76">N64*P64</f>
        <v>0.8950499999999999</v>
      </c>
      <c r="R64" s="46" t="s">
        <v>192</v>
      </c>
      <c r="S64" s="40" t="s">
        <v>25</v>
      </c>
      <c r="T64" s="47" t="s">
        <v>193</v>
      </c>
    </row>
    <row r="65" spans="1:20" ht="15" outlineLevel="2">
      <c r="A65" s="39">
        <v>2</v>
      </c>
      <c r="B65" s="40" t="s">
        <v>194</v>
      </c>
      <c r="C65" s="41" t="s">
        <v>195</v>
      </c>
      <c r="D65" s="42">
        <v>55</v>
      </c>
      <c r="E65" s="42">
        <v>18714.3</v>
      </c>
      <c r="F65" s="42">
        <v>0</v>
      </c>
      <c r="G65" s="42">
        <f t="shared" si="16"/>
        <v>0</v>
      </c>
      <c r="H65" s="42">
        <v>0</v>
      </c>
      <c r="I65" s="42">
        <v>0</v>
      </c>
      <c r="J65" s="42">
        <f t="shared" si="17"/>
        <v>0</v>
      </c>
      <c r="K65" s="42">
        <v>-20.575</v>
      </c>
      <c r="L65" s="42">
        <v>-7001</v>
      </c>
      <c r="M65" s="42">
        <f t="shared" si="18"/>
        <v>0</v>
      </c>
      <c r="N65" s="43">
        <v>34.425</v>
      </c>
      <c r="O65" s="44">
        <v>11713.4505</v>
      </c>
      <c r="P65" s="45">
        <v>0</v>
      </c>
      <c r="Q65" s="42">
        <f t="shared" si="19"/>
        <v>0</v>
      </c>
      <c r="R65" s="46" t="s">
        <v>196</v>
      </c>
      <c r="S65" s="40" t="s">
        <v>25</v>
      </c>
      <c r="T65" s="47" t="s">
        <v>193</v>
      </c>
    </row>
    <row r="66" spans="1:20" ht="25.5" outlineLevel="2">
      <c r="A66" s="39">
        <v>3</v>
      </c>
      <c r="B66" s="40" t="s">
        <v>197</v>
      </c>
      <c r="C66" s="41" t="s">
        <v>198</v>
      </c>
      <c r="D66" s="42">
        <v>15</v>
      </c>
      <c r="E66" s="42">
        <v>2262.7845705</v>
      </c>
      <c r="F66" s="42">
        <v>0</v>
      </c>
      <c r="G66" s="42">
        <f t="shared" si="16"/>
        <v>2.1</v>
      </c>
      <c r="H66" s="42">
        <v>0</v>
      </c>
      <c r="I66" s="42">
        <v>0</v>
      </c>
      <c r="J66" s="42">
        <f t="shared" si="17"/>
        <v>0</v>
      </c>
      <c r="K66" s="42">
        <v>13.5</v>
      </c>
      <c r="L66" s="42">
        <v>2037</v>
      </c>
      <c r="M66" s="42">
        <f t="shared" si="18"/>
        <v>1.8900000000000001</v>
      </c>
      <c r="N66" s="43">
        <v>28.5</v>
      </c>
      <c r="O66" s="44">
        <v>4299.29068395</v>
      </c>
      <c r="P66" s="45">
        <v>0.14</v>
      </c>
      <c r="Q66" s="42">
        <f t="shared" si="19"/>
        <v>3.99</v>
      </c>
      <c r="R66" s="46" t="s">
        <v>199</v>
      </c>
      <c r="S66" s="40" t="s">
        <v>25</v>
      </c>
      <c r="T66" s="47" t="s">
        <v>193</v>
      </c>
    </row>
    <row r="67" spans="1:20" ht="15" outlineLevel="2">
      <c r="A67" s="39">
        <v>4</v>
      </c>
      <c r="B67" s="40" t="s">
        <v>200</v>
      </c>
      <c r="C67" s="41" t="s">
        <v>201</v>
      </c>
      <c r="D67" s="42">
        <v>0</v>
      </c>
      <c r="E67" s="42">
        <v>0</v>
      </c>
      <c r="F67" s="42">
        <v>0</v>
      </c>
      <c r="G67" s="42">
        <f t="shared" si="16"/>
        <v>0</v>
      </c>
      <c r="H67" s="42">
        <v>0</v>
      </c>
      <c r="I67" s="42">
        <v>0</v>
      </c>
      <c r="J67" s="42">
        <f t="shared" si="17"/>
        <v>0</v>
      </c>
      <c r="K67" s="42">
        <v>57</v>
      </c>
      <c r="L67" s="42">
        <v>3021</v>
      </c>
      <c r="M67" s="42">
        <f t="shared" si="18"/>
        <v>0</v>
      </c>
      <c r="N67" s="43">
        <v>57</v>
      </c>
      <c r="O67" s="44">
        <v>3021</v>
      </c>
      <c r="P67" s="45">
        <v>0</v>
      </c>
      <c r="Q67" s="42">
        <f t="shared" si="19"/>
        <v>0</v>
      </c>
      <c r="R67" s="46" t="s">
        <v>202</v>
      </c>
      <c r="S67" s="40" t="s">
        <v>25</v>
      </c>
      <c r="T67" s="47" t="s">
        <v>193</v>
      </c>
    </row>
    <row r="68" spans="1:20" ht="15" outlineLevel="2">
      <c r="A68" s="39">
        <v>5</v>
      </c>
      <c r="B68" s="40" t="s">
        <v>190</v>
      </c>
      <c r="C68" s="41" t="s">
        <v>191</v>
      </c>
      <c r="D68" s="42">
        <v>0</v>
      </c>
      <c r="E68" s="42">
        <v>0</v>
      </c>
      <c r="F68" s="42">
        <v>0</v>
      </c>
      <c r="G68" s="42">
        <f t="shared" si="16"/>
        <v>0</v>
      </c>
      <c r="H68" s="42">
        <v>0</v>
      </c>
      <c r="I68" s="42">
        <v>0</v>
      </c>
      <c r="J68" s="42">
        <f t="shared" si="17"/>
        <v>0</v>
      </c>
      <c r="K68" s="42">
        <v>16.44</v>
      </c>
      <c r="L68" s="42">
        <v>881</v>
      </c>
      <c r="M68" s="42">
        <f t="shared" si="18"/>
        <v>0.42744</v>
      </c>
      <c r="N68" s="43">
        <v>16.44</v>
      </c>
      <c r="O68" s="44">
        <v>881.309509536</v>
      </c>
      <c r="P68" s="45">
        <v>0.026</v>
      </c>
      <c r="Q68" s="42">
        <f t="shared" si="19"/>
        <v>0.42744</v>
      </c>
      <c r="R68" s="46" t="s">
        <v>203</v>
      </c>
      <c r="S68" s="40" t="s">
        <v>25</v>
      </c>
      <c r="T68" s="47" t="s">
        <v>193</v>
      </c>
    </row>
    <row r="69" spans="1:20" ht="15" outlineLevel="2">
      <c r="A69" s="39">
        <v>6</v>
      </c>
      <c r="B69" s="40" t="s">
        <v>194</v>
      </c>
      <c r="C69" s="41" t="s">
        <v>195</v>
      </c>
      <c r="D69" s="42">
        <v>0</v>
      </c>
      <c r="E69" s="42">
        <v>0</v>
      </c>
      <c r="F69" s="42">
        <v>0</v>
      </c>
      <c r="G69" s="42">
        <f t="shared" si="16"/>
        <v>0</v>
      </c>
      <c r="H69" s="42">
        <v>0</v>
      </c>
      <c r="I69" s="42">
        <v>0</v>
      </c>
      <c r="J69" s="42">
        <f t="shared" si="17"/>
        <v>0</v>
      </c>
      <c r="K69" s="42">
        <v>16.44</v>
      </c>
      <c r="L69" s="42">
        <v>5594</v>
      </c>
      <c r="M69" s="42">
        <f t="shared" si="18"/>
        <v>0</v>
      </c>
      <c r="N69" s="43">
        <v>16.44</v>
      </c>
      <c r="O69" s="44">
        <v>5593.8744</v>
      </c>
      <c r="P69" s="45">
        <v>0</v>
      </c>
      <c r="Q69" s="42">
        <f t="shared" si="19"/>
        <v>0</v>
      </c>
      <c r="R69" s="46" t="s">
        <v>204</v>
      </c>
      <c r="S69" s="40" t="s">
        <v>25</v>
      </c>
      <c r="T69" s="47" t="s">
        <v>193</v>
      </c>
    </row>
    <row r="70" spans="1:20" ht="25.5" outlineLevel="2">
      <c r="A70" s="39">
        <v>7</v>
      </c>
      <c r="B70" s="40" t="s">
        <v>197</v>
      </c>
      <c r="C70" s="41" t="s">
        <v>198</v>
      </c>
      <c r="D70" s="42">
        <v>0</v>
      </c>
      <c r="E70" s="42">
        <v>0</v>
      </c>
      <c r="F70" s="42">
        <v>0</v>
      </c>
      <c r="G70" s="42">
        <f t="shared" si="16"/>
        <v>0</v>
      </c>
      <c r="H70" s="42">
        <v>0</v>
      </c>
      <c r="I70" s="42">
        <v>0</v>
      </c>
      <c r="J70" s="42">
        <f t="shared" si="17"/>
        <v>0</v>
      </c>
      <c r="K70" s="42">
        <v>11</v>
      </c>
      <c r="L70" s="42">
        <v>1659</v>
      </c>
      <c r="M70" s="42">
        <f t="shared" si="18"/>
        <v>1.54</v>
      </c>
      <c r="N70" s="43">
        <v>11</v>
      </c>
      <c r="O70" s="44">
        <v>1659.3753517</v>
      </c>
      <c r="P70" s="45">
        <v>0.14</v>
      </c>
      <c r="Q70" s="42">
        <f t="shared" si="19"/>
        <v>1.54</v>
      </c>
      <c r="R70" s="46" t="s">
        <v>205</v>
      </c>
      <c r="S70" s="40" t="s">
        <v>25</v>
      </c>
      <c r="T70" s="47" t="s">
        <v>193</v>
      </c>
    </row>
    <row r="71" spans="1:20" ht="15" outlineLevel="2">
      <c r="A71" s="39">
        <v>8</v>
      </c>
      <c r="B71" s="40" t="s">
        <v>206</v>
      </c>
      <c r="C71" s="41" t="s">
        <v>201</v>
      </c>
      <c r="D71" s="42">
        <v>0</v>
      </c>
      <c r="E71" s="42">
        <v>0</v>
      </c>
      <c r="F71" s="42">
        <v>0</v>
      </c>
      <c r="G71" s="42">
        <f t="shared" si="16"/>
        <v>0</v>
      </c>
      <c r="H71" s="42">
        <v>0</v>
      </c>
      <c r="I71" s="42">
        <v>0</v>
      </c>
      <c r="J71" s="42">
        <f t="shared" si="17"/>
        <v>0</v>
      </c>
      <c r="K71" s="42">
        <v>22</v>
      </c>
      <c r="L71" s="42">
        <v>1166</v>
      </c>
      <c r="M71" s="42">
        <f t="shared" si="18"/>
        <v>0</v>
      </c>
      <c r="N71" s="43">
        <v>22</v>
      </c>
      <c r="O71" s="44">
        <v>1166</v>
      </c>
      <c r="P71" s="45">
        <v>0</v>
      </c>
      <c r="Q71" s="42">
        <f t="shared" si="19"/>
        <v>0</v>
      </c>
      <c r="R71" s="46" t="s">
        <v>207</v>
      </c>
      <c r="S71" s="40" t="s">
        <v>25</v>
      </c>
      <c r="T71" s="47" t="s">
        <v>193</v>
      </c>
    </row>
    <row r="72" spans="1:20" ht="15" outlineLevel="2">
      <c r="A72" s="39">
        <v>9</v>
      </c>
      <c r="B72" s="40" t="s">
        <v>190</v>
      </c>
      <c r="C72" s="41" t="s">
        <v>191</v>
      </c>
      <c r="D72" s="42">
        <v>0</v>
      </c>
      <c r="E72" s="42">
        <v>0</v>
      </c>
      <c r="F72" s="42">
        <v>0</v>
      </c>
      <c r="G72" s="42">
        <f t="shared" si="16"/>
        <v>0</v>
      </c>
      <c r="H72" s="42">
        <v>0</v>
      </c>
      <c r="I72" s="42">
        <v>0</v>
      </c>
      <c r="J72" s="42">
        <f t="shared" si="17"/>
        <v>0</v>
      </c>
      <c r="K72" s="42">
        <v>17.25</v>
      </c>
      <c r="L72" s="42">
        <v>925</v>
      </c>
      <c r="M72" s="42">
        <f t="shared" si="18"/>
        <v>0.44849999999999995</v>
      </c>
      <c r="N72" s="43">
        <v>17.25</v>
      </c>
      <c r="O72" s="44">
        <v>924.7316934</v>
      </c>
      <c r="P72" s="45">
        <v>0.026</v>
      </c>
      <c r="Q72" s="42">
        <f t="shared" si="19"/>
        <v>0.44849999999999995</v>
      </c>
      <c r="R72" s="46" t="s">
        <v>208</v>
      </c>
      <c r="S72" s="40" t="s">
        <v>25</v>
      </c>
      <c r="T72" s="47" t="s">
        <v>193</v>
      </c>
    </row>
    <row r="73" spans="1:20" ht="25.5" outlineLevel="2">
      <c r="A73" s="39">
        <v>10</v>
      </c>
      <c r="B73" s="40" t="s">
        <v>209</v>
      </c>
      <c r="C73" s="41" t="s">
        <v>210</v>
      </c>
      <c r="D73" s="42">
        <v>0</v>
      </c>
      <c r="E73" s="42">
        <v>0</v>
      </c>
      <c r="F73" s="42">
        <v>0</v>
      </c>
      <c r="G73" s="42">
        <f t="shared" si="16"/>
        <v>0</v>
      </c>
      <c r="H73" s="42">
        <v>0</v>
      </c>
      <c r="I73" s="42">
        <v>0</v>
      </c>
      <c r="J73" s="42">
        <f t="shared" si="17"/>
        <v>0</v>
      </c>
      <c r="K73" s="42">
        <v>17.25</v>
      </c>
      <c r="L73" s="42">
        <v>3797</v>
      </c>
      <c r="M73" s="42">
        <f t="shared" si="18"/>
        <v>10.695</v>
      </c>
      <c r="N73" s="43">
        <v>17.25</v>
      </c>
      <c r="O73" s="44">
        <v>3797.4602502</v>
      </c>
      <c r="P73" s="45">
        <v>0.62</v>
      </c>
      <c r="Q73" s="42">
        <f t="shared" si="19"/>
        <v>10.695</v>
      </c>
      <c r="R73" s="46" t="s">
        <v>211</v>
      </c>
      <c r="S73" s="40" t="s">
        <v>25</v>
      </c>
      <c r="T73" s="47" t="s">
        <v>193</v>
      </c>
    </row>
    <row r="74" spans="1:20" ht="15" outlineLevel="2">
      <c r="A74" s="39">
        <v>11</v>
      </c>
      <c r="B74" s="40" t="s">
        <v>212</v>
      </c>
      <c r="C74" s="41" t="s">
        <v>213</v>
      </c>
      <c r="D74" s="42">
        <v>0</v>
      </c>
      <c r="E74" s="42">
        <v>0</v>
      </c>
      <c r="F74" s="42">
        <v>0</v>
      </c>
      <c r="G74" s="42">
        <f t="shared" si="16"/>
        <v>0</v>
      </c>
      <c r="H74" s="42">
        <v>0</v>
      </c>
      <c r="I74" s="42">
        <v>0</v>
      </c>
      <c r="J74" s="42">
        <f t="shared" si="17"/>
        <v>0</v>
      </c>
      <c r="K74" s="42">
        <v>17.595</v>
      </c>
      <c r="L74" s="42">
        <v>4849</v>
      </c>
      <c r="M74" s="42">
        <f t="shared" si="18"/>
        <v>0</v>
      </c>
      <c r="N74" s="43">
        <v>17.595</v>
      </c>
      <c r="O74" s="44">
        <v>4849.182</v>
      </c>
      <c r="P74" s="45">
        <v>0</v>
      </c>
      <c r="Q74" s="42">
        <f t="shared" si="19"/>
        <v>0</v>
      </c>
      <c r="R74" s="46" t="s">
        <v>214</v>
      </c>
      <c r="S74" s="40" t="s">
        <v>25</v>
      </c>
      <c r="T74" s="47" t="s">
        <v>193</v>
      </c>
    </row>
    <row r="75" spans="1:20" ht="25.5" outlineLevel="2">
      <c r="A75" s="39">
        <v>12</v>
      </c>
      <c r="B75" s="40" t="s">
        <v>197</v>
      </c>
      <c r="C75" s="41" t="s">
        <v>198</v>
      </c>
      <c r="D75" s="42">
        <v>0</v>
      </c>
      <c r="E75" s="42">
        <v>0</v>
      </c>
      <c r="F75" s="42">
        <v>0</v>
      </c>
      <c r="G75" s="42">
        <f t="shared" si="16"/>
        <v>0</v>
      </c>
      <c r="H75" s="42">
        <v>0</v>
      </c>
      <c r="I75" s="42">
        <v>0</v>
      </c>
      <c r="J75" s="42">
        <f t="shared" si="17"/>
        <v>0</v>
      </c>
      <c r="K75" s="42">
        <v>36.5</v>
      </c>
      <c r="L75" s="42">
        <v>5506</v>
      </c>
      <c r="M75" s="42">
        <f t="shared" si="18"/>
        <v>5.11</v>
      </c>
      <c r="N75" s="43">
        <v>36.5</v>
      </c>
      <c r="O75" s="44">
        <v>5506.10912155</v>
      </c>
      <c r="P75" s="45">
        <v>0.14</v>
      </c>
      <c r="Q75" s="42">
        <f t="shared" si="19"/>
        <v>5.11</v>
      </c>
      <c r="R75" s="46" t="s">
        <v>215</v>
      </c>
      <c r="S75" s="40" t="s">
        <v>25</v>
      </c>
      <c r="T75" s="47" t="s">
        <v>193</v>
      </c>
    </row>
    <row r="76" spans="1:20" ht="15" outlineLevel="2">
      <c r="A76" s="31">
        <v>13</v>
      </c>
      <c r="B76" s="33" t="s">
        <v>216</v>
      </c>
      <c r="C76" s="34" t="s">
        <v>201</v>
      </c>
      <c r="D76" s="35">
        <v>0</v>
      </c>
      <c r="E76" s="35">
        <v>0</v>
      </c>
      <c r="F76" s="35">
        <v>0</v>
      </c>
      <c r="G76" s="35">
        <f t="shared" si="16"/>
        <v>0</v>
      </c>
      <c r="H76" s="35">
        <v>0</v>
      </c>
      <c r="I76" s="35">
        <v>0</v>
      </c>
      <c r="J76" s="35">
        <f t="shared" si="17"/>
        <v>0</v>
      </c>
      <c r="K76" s="35">
        <v>73</v>
      </c>
      <c r="L76" s="35">
        <v>3869</v>
      </c>
      <c r="M76" s="35">
        <f t="shared" si="18"/>
        <v>0</v>
      </c>
      <c r="N76" s="36">
        <v>73</v>
      </c>
      <c r="O76" s="37">
        <v>3869</v>
      </c>
      <c r="P76" s="38">
        <v>0</v>
      </c>
      <c r="Q76" s="35">
        <f t="shared" si="19"/>
        <v>0</v>
      </c>
      <c r="R76" s="30" t="s">
        <v>217</v>
      </c>
      <c r="S76" s="33" t="s">
        <v>25</v>
      </c>
      <c r="T76" s="32" t="s">
        <v>193</v>
      </c>
    </row>
    <row r="77" spans="1:20" ht="20.25" customHeight="1" outlineLevel="1">
      <c r="A77" s="23"/>
      <c r="B77" s="24"/>
      <c r="C77" s="24" t="s">
        <v>218</v>
      </c>
      <c r="D77" s="25"/>
      <c r="E77" s="25">
        <f>SUBTOTAL(9,E78:E97)</f>
        <v>0</v>
      </c>
      <c r="F77" s="25">
        <f>SUBTOTAL(9,F78:F97)</f>
        <v>0</v>
      </c>
      <c r="G77" s="25">
        <f>SUBTOTAL(9,G78:G97)</f>
        <v>0</v>
      </c>
      <c r="H77" s="25"/>
      <c r="I77" s="25">
        <f>SUBTOTAL(9,I78:I97)</f>
        <v>0</v>
      </c>
      <c r="J77" s="25">
        <f>SUBTOTAL(9,J78:J97)</f>
        <v>0</v>
      </c>
      <c r="K77" s="25"/>
      <c r="L77" s="25">
        <f>SUBTOTAL(9,L78:L97)</f>
        <v>290210</v>
      </c>
      <c r="M77" s="25">
        <f>SUBTOTAL(9,M78:M97)</f>
        <v>468.01970200000005</v>
      </c>
      <c r="N77" s="26"/>
      <c r="O77" s="27">
        <f>SUBTOTAL(9,O78:O97)</f>
        <v>290210.891363809</v>
      </c>
      <c r="P77" s="28"/>
      <c r="Q77" s="25">
        <f>SUBTOTAL(9,Q78:Q97)</f>
        <v>468.019937848</v>
      </c>
      <c r="R77" s="48"/>
      <c r="S77" s="24"/>
      <c r="T77" s="24"/>
    </row>
    <row r="78" spans="1:20" ht="15" outlineLevel="2">
      <c r="A78" s="39">
        <v>1</v>
      </c>
      <c r="B78" s="40" t="s">
        <v>219</v>
      </c>
      <c r="C78" s="41" t="s">
        <v>220</v>
      </c>
      <c r="D78" s="42">
        <v>0</v>
      </c>
      <c r="E78" s="42">
        <v>0</v>
      </c>
      <c r="F78" s="42">
        <v>0</v>
      </c>
      <c r="G78" s="42">
        <f aca="true" t="shared" si="20" ref="G78:G97">D78*P78</f>
        <v>0</v>
      </c>
      <c r="H78" s="42">
        <v>0</v>
      </c>
      <c r="I78" s="42">
        <v>0</v>
      </c>
      <c r="J78" s="42">
        <f aca="true" t="shared" si="21" ref="J78:J97">H78*P78</f>
        <v>0</v>
      </c>
      <c r="K78" s="42">
        <v>68.53</v>
      </c>
      <c r="L78" s="42">
        <v>17337</v>
      </c>
      <c r="M78" s="42">
        <f aca="true" t="shared" si="22" ref="M78:M97">K78*P78</f>
        <v>31.729390000000002</v>
      </c>
      <c r="N78" s="43">
        <v>68.53</v>
      </c>
      <c r="O78" s="44">
        <v>17337.197574928</v>
      </c>
      <c r="P78" s="45">
        <v>0.463</v>
      </c>
      <c r="Q78" s="42">
        <f aca="true" t="shared" si="23" ref="Q78:Q97">N78*P78</f>
        <v>31.729390000000002</v>
      </c>
      <c r="R78" s="46" t="s">
        <v>221</v>
      </c>
      <c r="S78" s="40" t="s">
        <v>25</v>
      </c>
      <c r="T78" s="47" t="s">
        <v>222</v>
      </c>
    </row>
    <row r="79" spans="1:20" ht="25.5" outlineLevel="2">
      <c r="A79" s="39">
        <v>1</v>
      </c>
      <c r="B79" s="40" t="s">
        <v>223</v>
      </c>
      <c r="C79" s="41" t="s">
        <v>224</v>
      </c>
      <c r="D79" s="42">
        <v>0</v>
      </c>
      <c r="E79" s="42">
        <v>0</v>
      </c>
      <c r="F79" s="42">
        <v>0</v>
      </c>
      <c r="G79" s="42">
        <f t="shared" si="20"/>
        <v>0</v>
      </c>
      <c r="H79" s="42">
        <v>0</v>
      </c>
      <c r="I79" s="42">
        <v>0</v>
      </c>
      <c r="J79" s="42">
        <f t="shared" si="21"/>
        <v>0</v>
      </c>
      <c r="K79" s="42">
        <v>12</v>
      </c>
      <c r="L79" s="42">
        <v>2952</v>
      </c>
      <c r="M79" s="42">
        <f t="shared" si="22"/>
        <v>9.048</v>
      </c>
      <c r="N79" s="43">
        <v>12</v>
      </c>
      <c r="O79" s="44">
        <v>2952.4314408</v>
      </c>
      <c r="P79" s="45">
        <v>0.754</v>
      </c>
      <c r="Q79" s="42">
        <f t="shared" si="23"/>
        <v>9.048</v>
      </c>
      <c r="R79" s="46" t="s">
        <v>225</v>
      </c>
      <c r="S79" s="40" t="s">
        <v>25</v>
      </c>
      <c r="T79" s="47" t="s">
        <v>222</v>
      </c>
    </row>
    <row r="80" spans="1:20" ht="25.5" outlineLevel="2">
      <c r="A80" s="39">
        <v>1</v>
      </c>
      <c r="B80" s="40" t="s">
        <v>226</v>
      </c>
      <c r="C80" s="41" t="s">
        <v>227</v>
      </c>
      <c r="D80" s="42">
        <v>0</v>
      </c>
      <c r="E80" s="42">
        <v>0</v>
      </c>
      <c r="F80" s="42">
        <v>0</v>
      </c>
      <c r="G80" s="42">
        <f t="shared" si="20"/>
        <v>0</v>
      </c>
      <c r="H80" s="42">
        <v>0</v>
      </c>
      <c r="I80" s="42">
        <v>0</v>
      </c>
      <c r="J80" s="42">
        <f t="shared" si="21"/>
        <v>0</v>
      </c>
      <c r="K80" s="42">
        <v>32.144</v>
      </c>
      <c r="L80" s="42">
        <v>778</v>
      </c>
      <c r="M80" s="42">
        <f t="shared" si="22"/>
        <v>2.5072319999999997</v>
      </c>
      <c r="N80" s="43">
        <v>32.14431</v>
      </c>
      <c r="O80" s="44">
        <v>778.461024847968</v>
      </c>
      <c r="P80" s="45">
        <v>0.078</v>
      </c>
      <c r="Q80" s="42">
        <f t="shared" si="23"/>
        <v>2.5072561799999997</v>
      </c>
      <c r="R80" s="46" t="s">
        <v>228</v>
      </c>
      <c r="S80" s="40" t="s">
        <v>25</v>
      </c>
      <c r="T80" s="47" t="s">
        <v>222</v>
      </c>
    </row>
    <row r="81" spans="1:20" ht="25.5" outlineLevel="2">
      <c r="A81" s="39">
        <v>1</v>
      </c>
      <c r="B81" s="40" t="s">
        <v>229</v>
      </c>
      <c r="C81" s="41" t="s">
        <v>230</v>
      </c>
      <c r="D81" s="42">
        <v>0</v>
      </c>
      <c r="E81" s="42">
        <v>0</v>
      </c>
      <c r="F81" s="42">
        <v>0</v>
      </c>
      <c r="G81" s="42">
        <f t="shared" si="20"/>
        <v>0</v>
      </c>
      <c r="H81" s="42">
        <v>0</v>
      </c>
      <c r="I81" s="42">
        <v>0</v>
      </c>
      <c r="J81" s="42">
        <f t="shared" si="21"/>
        <v>0</v>
      </c>
      <c r="K81" s="42">
        <v>8.857</v>
      </c>
      <c r="L81" s="42">
        <v>30825</v>
      </c>
      <c r="M81" s="42">
        <f t="shared" si="22"/>
        <v>28.457541</v>
      </c>
      <c r="N81" s="43">
        <v>8.85682</v>
      </c>
      <c r="O81" s="44">
        <v>30825.2255713359</v>
      </c>
      <c r="P81" s="45">
        <v>3.213</v>
      </c>
      <c r="Q81" s="42">
        <f t="shared" si="23"/>
        <v>28.456962660000002</v>
      </c>
      <c r="R81" s="46" t="s">
        <v>231</v>
      </c>
      <c r="S81" s="40" t="s">
        <v>25</v>
      </c>
      <c r="T81" s="47" t="s">
        <v>222</v>
      </c>
    </row>
    <row r="82" spans="1:20" ht="25.5" outlineLevel="2">
      <c r="A82" s="39">
        <v>2</v>
      </c>
      <c r="B82" s="40" t="s">
        <v>232</v>
      </c>
      <c r="C82" s="41" t="s">
        <v>233</v>
      </c>
      <c r="D82" s="42">
        <v>0</v>
      </c>
      <c r="E82" s="42">
        <v>0</v>
      </c>
      <c r="F82" s="42">
        <v>0</v>
      </c>
      <c r="G82" s="42">
        <f t="shared" si="20"/>
        <v>0</v>
      </c>
      <c r="H82" s="42">
        <v>0</v>
      </c>
      <c r="I82" s="42">
        <v>0</v>
      </c>
      <c r="J82" s="42">
        <f t="shared" si="21"/>
        <v>0</v>
      </c>
      <c r="K82" s="42">
        <v>23.801</v>
      </c>
      <c r="L82" s="42">
        <v>15601</v>
      </c>
      <c r="M82" s="42">
        <f t="shared" si="22"/>
        <v>31.179309999999997</v>
      </c>
      <c r="N82" s="43">
        <v>23.80132</v>
      </c>
      <c r="O82" s="44">
        <v>15601.03950063</v>
      </c>
      <c r="P82" s="45">
        <v>1.31</v>
      </c>
      <c r="Q82" s="42">
        <f t="shared" si="23"/>
        <v>31.1797292</v>
      </c>
      <c r="R82" s="46" t="s">
        <v>234</v>
      </c>
      <c r="S82" s="40" t="s">
        <v>25</v>
      </c>
      <c r="T82" s="47" t="s">
        <v>222</v>
      </c>
    </row>
    <row r="83" spans="1:20" ht="25.5" outlineLevel="2">
      <c r="A83" s="39">
        <v>2</v>
      </c>
      <c r="B83" s="40" t="s">
        <v>235</v>
      </c>
      <c r="C83" s="41" t="s">
        <v>236</v>
      </c>
      <c r="D83" s="42">
        <v>0</v>
      </c>
      <c r="E83" s="42">
        <v>0</v>
      </c>
      <c r="F83" s="42">
        <v>0</v>
      </c>
      <c r="G83" s="42">
        <f t="shared" si="20"/>
        <v>0</v>
      </c>
      <c r="H83" s="42">
        <v>0</v>
      </c>
      <c r="I83" s="42">
        <v>0</v>
      </c>
      <c r="J83" s="42">
        <f t="shared" si="21"/>
        <v>0</v>
      </c>
      <c r="K83" s="42">
        <v>4.602</v>
      </c>
      <c r="L83" s="42">
        <v>974</v>
      </c>
      <c r="M83" s="42">
        <f t="shared" si="22"/>
        <v>3.77364</v>
      </c>
      <c r="N83" s="43">
        <v>4.60245</v>
      </c>
      <c r="O83" s="44">
        <v>973.9494450084</v>
      </c>
      <c r="P83" s="45">
        <v>0.82</v>
      </c>
      <c r="Q83" s="42">
        <f t="shared" si="23"/>
        <v>3.774009</v>
      </c>
      <c r="R83" s="46" t="s">
        <v>237</v>
      </c>
      <c r="S83" s="40" t="s">
        <v>25</v>
      </c>
      <c r="T83" s="47" t="s">
        <v>222</v>
      </c>
    </row>
    <row r="84" spans="1:20" ht="15" outlineLevel="2">
      <c r="A84" s="39">
        <v>2</v>
      </c>
      <c r="B84" s="40" t="s">
        <v>238</v>
      </c>
      <c r="C84" s="41" t="s">
        <v>239</v>
      </c>
      <c r="D84" s="42">
        <v>0</v>
      </c>
      <c r="E84" s="42">
        <v>0</v>
      </c>
      <c r="F84" s="42">
        <v>0</v>
      </c>
      <c r="G84" s="42">
        <f t="shared" si="20"/>
        <v>0</v>
      </c>
      <c r="H84" s="42">
        <v>0</v>
      </c>
      <c r="I84" s="42">
        <v>0</v>
      </c>
      <c r="J84" s="42">
        <f t="shared" si="21"/>
        <v>0</v>
      </c>
      <c r="K84" s="42">
        <v>49.979</v>
      </c>
      <c r="L84" s="42">
        <v>7396</v>
      </c>
      <c r="M84" s="42">
        <f t="shared" si="22"/>
        <v>7.596807999999999</v>
      </c>
      <c r="N84" s="43">
        <v>49.979</v>
      </c>
      <c r="O84" s="44">
        <v>7396.36006590619</v>
      </c>
      <c r="P84" s="45">
        <v>0.152</v>
      </c>
      <c r="Q84" s="42">
        <f t="shared" si="23"/>
        <v>7.596807999999999</v>
      </c>
      <c r="R84" s="46" t="s">
        <v>240</v>
      </c>
      <c r="S84" s="40" t="s">
        <v>25</v>
      </c>
      <c r="T84" s="47" t="s">
        <v>222</v>
      </c>
    </row>
    <row r="85" spans="1:20" ht="25.5" outlineLevel="2">
      <c r="A85" s="39">
        <v>2</v>
      </c>
      <c r="B85" s="40" t="s">
        <v>241</v>
      </c>
      <c r="C85" s="41" t="s">
        <v>242</v>
      </c>
      <c r="D85" s="42">
        <v>0</v>
      </c>
      <c r="E85" s="42">
        <v>0</v>
      </c>
      <c r="F85" s="42">
        <v>0</v>
      </c>
      <c r="G85" s="42">
        <f t="shared" si="20"/>
        <v>0</v>
      </c>
      <c r="H85" s="42">
        <v>0</v>
      </c>
      <c r="I85" s="42">
        <v>0</v>
      </c>
      <c r="J85" s="42">
        <f t="shared" si="21"/>
        <v>0</v>
      </c>
      <c r="K85" s="42">
        <v>1</v>
      </c>
      <c r="L85" s="42">
        <v>1484</v>
      </c>
      <c r="M85" s="42">
        <f t="shared" si="22"/>
        <v>0</v>
      </c>
      <c r="N85" s="43">
        <v>1</v>
      </c>
      <c r="O85" s="44">
        <v>1484</v>
      </c>
      <c r="P85" s="45">
        <v>0</v>
      </c>
      <c r="Q85" s="42">
        <f t="shared" si="23"/>
        <v>0</v>
      </c>
      <c r="R85" s="46" t="s">
        <v>243</v>
      </c>
      <c r="S85" s="40" t="s">
        <v>25</v>
      </c>
      <c r="T85" s="47" t="s">
        <v>222</v>
      </c>
    </row>
    <row r="86" spans="1:20" ht="25.5" outlineLevel="2">
      <c r="A86" s="39">
        <v>3</v>
      </c>
      <c r="B86" s="40" t="s">
        <v>244</v>
      </c>
      <c r="C86" s="41" t="s">
        <v>245</v>
      </c>
      <c r="D86" s="42">
        <v>0</v>
      </c>
      <c r="E86" s="42">
        <v>0</v>
      </c>
      <c r="F86" s="42">
        <v>0</v>
      </c>
      <c r="G86" s="42">
        <f t="shared" si="20"/>
        <v>0</v>
      </c>
      <c r="H86" s="42">
        <v>0</v>
      </c>
      <c r="I86" s="42">
        <v>0</v>
      </c>
      <c r="J86" s="42">
        <f t="shared" si="21"/>
        <v>0</v>
      </c>
      <c r="K86" s="42">
        <v>6.051</v>
      </c>
      <c r="L86" s="42">
        <v>4216</v>
      </c>
      <c r="M86" s="42">
        <f t="shared" si="22"/>
        <v>16.3377</v>
      </c>
      <c r="N86" s="43">
        <v>6.05114</v>
      </c>
      <c r="O86" s="44">
        <v>4216.3285780728</v>
      </c>
      <c r="P86" s="45">
        <v>2.7</v>
      </c>
      <c r="Q86" s="42">
        <f t="shared" si="23"/>
        <v>16.338078000000003</v>
      </c>
      <c r="R86" s="46" t="s">
        <v>246</v>
      </c>
      <c r="S86" s="40" t="s">
        <v>25</v>
      </c>
      <c r="T86" s="47" t="s">
        <v>222</v>
      </c>
    </row>
    <row r="87" spans="1:20" ht="15" outlineLevel="2">
      <c r="A87" s="39">
        <v>3</v>
      </c>
      <c r="B87" s="40" t="s">
        <v>247</v>
      </c>
      <c r="C87" s="41" t="s">
        <v>248</v>
      </c>
      <c r="D87" s="42">
        <v>0</v>
      </c>
      <c r="E87" s="42">
        <v>0</v>
      </c>
      <c r="F87" s="42">
        <v>0</v>
      </c>
      <c r="G87" s="42">
        <f t="shared" si="20"/>
        <v>0</v>
      </c>
      <c r="H87" s="42">
        <v>0</v>
      </c>
      <c r="I87" s="42">
        <v>0</v>
      </c>
      <c r="J87" s="42">
        <f t="shared" si="21"/>
        <v>0</v>
      </c>
      <c r="K87" s="42">
        <v>146.246</v>
      </c>
      <c r="L87" s="42">
        <v>37539</v>
      </c>
      <c r="M87" s="42">
        <f t="shared" si="22"/>
        <v>86.28514</v>
      </c>
      <c r="N87" s="43">
        <v>146.24609</v>
      </c>
      <c r="O87" s="44">
        <v>37539.4085342261</v>
      </c>
      <c r="P87" s="45">
        <v>0.59</v>
      </c>
      <c r="Q87" s="42">
        <f t="shared" si="23"/>
        <v>86.2851931</v>
      </c>
      <c r="R87" s="46" t="s">
        <v>249</v>
      </c>
      <c r="S87" s="40" t="s">
        <v>25</v>
      </c>
      <c r="T87" s="47" t="s">
        <v>222</v>
      </c>
    </row>
    <row r="88" spans="1:20" ht="25.5" outlineLevel="2">
      <c r="A88" s="39">
        <v>3</v>
      </c>
      <c r="B88" s="40" t="s">
        <v>250</v>
      </c>
      <c r="C88" s="41" t="s">
        <v>251</v>
      </c>
      <c r="D88" s="42">
        <v>0</v>
      </c>
      <c r="E88" s="42">
        <v>0</v>
      </c>
      <c r="F88" s="42">
        <v>0</v>
      </c>
      <c r="G88" s="42">
        <f t="shared" si="20"/>
        <v>0</v>
      </c>
      <c r="H88" s="42">
        <v>0</v>
      </c>
      <c r="I88" s="42">
        <v>0</v>
      </c>
      <c r="J88" s="42">
        <f t="shared" si="21"/>
        <v>0</v>
      </c>
      <c r="K88" s="42">
        <v>2</v>
      </c>
      <c r="L88" s="42">
        <v>3816</v>
      </c>
      <c r="M88" s="42">
        <f t="shared" si="22"/>
        <v>0</v>
      </c>
      <c r="N88" s="43">
        <v>2</v>
      </c>
      <c r="O88" s="44">
        <v>3816</v>
      </c>
      <c r="P88" s="45">
        <v>0</v>
      </c>
      <c r="Q88" s="42">
        <f t="shared" si="23"/>
        <v>0</v>
      </c>
      <c r="R88" s="46" t="s">
        <v>252</v>
      </c>
      <c r="S88" s="40" t="s">
        <v>25</v>
      </c>
      <c r="T88" s="47" t="s">
        <v>222</v>
      </c>
    </row>
    <row r="89" spans="1:20" ht="15" outlineLevel="2">
      <c r="A89" s="39">
        <v>3</v>
      </c>
      <c r="B89" s="40" t="s">
        <v>253</v>
      </c>
      <c r="C89" s="41" t="s">
        <v>254</v>
      </c>
      <c r="D89" s="42">
        <v>0</v>
      </c>
      <c r="E89" s="42">
        <v>0</v>
      </c>
      <c r="F89" s="42">
        <v>0</v>
      </c>
      <c r="G89" s="42">
        <f t="shared" si="20"/>
        <v>0</v>
      </c>
      <c r="H89" s="42">
        <v>0</v>
      </c>
      <c r="I89" s="42">
        <v>0</v>
      </c>
      <c r="J89" s="42">
        <f t="shared" si="21"/>
        <v>0</v>
      </c>
      <c r="K89" s="42">
        <v>390.4</v>
      </c>
      <c r="L89" s="42">
        <v>84716</v>
      </c>
      <c r="M89" s="42">
        <f t="shared" si="22"/>
        <v>127.2704</v>
      </c>
      <c r="N89" s="43">
        <v>390.399748</v>
      </c>
      <c r="O89" s="44">
        <v>84715.979108085</v>
      </c>
      <c r="P89" s="45">
        <v>0.326</v>
      </c>
      <c r="Q89" s="42">
        <f t="shared" si="23"/>
        <v>127.270317848</v>
      </c>
      <c r="R89" s="46" t="s">
        <v>255</v>
      </c>
      <c r="S89" s="40" t="s">
        <v>25</v>
      </c>
      <c r="T89" s="47" t="s">
        <v>222</v>
      </c>
    </row>
    <row r="90" spans="1:20" ht="25.5" outlineLevel="2">
      <c r="A90" s="39">
        <v>4</v>
      </c>
      <c r="B90" s="40" t="s">
        <v>256</v>
      </c>
      <c r="C90" s="41" t="s">
        <v>257</v>
      </c>
      <c r="D90" s="42">
        <v>0</v>
      </c>
      <c r="E90" s="42">
        <v>0</v>
      </c>
      <c r="F90" s="42">
        <v>0</v>
      </c>
      <c r="G90" s="42">
        <f t="shared" si="20"/>
        <v>0</v>
      </c>
      <c r="H90" s="42">
        <v>0</v>
      </c>
      <c r="I90" s="42">
        <v>0</v>
      </c>
      <c r="J90" s="42">
        <f t="shared" si="21"/>
        <v>0</v>
      </c>
      <c r="K90" s="42">
        <v>0.41</v>
      </c>
      <c r="L90" s="42">
        <v>1345</v>
      </c>
      <c r="M90" s="42">
        <f t="shared" si="22"/>
        <v>0.94997</v>
      </c>
      <c r="N90" s="43">
        <v>0.4095</v>
      </c>
      <c r="O90" s="44">
        <v>1344.6610215948</v>
      </c>
      <c r="P90" s="45">
        <v>2.317</v>
      </c>
      <c r="Q90" s="42">
        <f t="shared" si="23"/>
        <v>0.9488115</v>
      </c>
      <c r="R90" s="46" t="s">
        <v>258</v>
      </c>
      <c r="S90" s="40" t="s">
        <v>25</v>
      </c>
      <c r="T90" s="47" t="s">
        <v>222</v>
      </c>
    </row>
    <row r="91" spans="1:20" ht="25.5" outlineLevel="2">
      <c r="A91" s="39">
        <v>4</v>
      </c>
      <c r="B91" s="40" t="s">
        <v>259</v>
      </c>
      <c r="C91" s="41" t="s">
        <v>260</v>
      </c>
      <c r="D91" s="42">
        <v>0</v>
      </c>
      <c r="E91" s="42">
        <v>0</v>
      </c>
      <c r="F91" s="42">
        <v>0</v>
      </c>
      <c r="G91" s="42">
        <f t="shared" si="20"/>
        <v>0</v>
      </c>
      <c r="H91" s="42">
        <v>0</v>
      </c>
      <c r="I91" s="42">
        <v>0</v>
      </c>
      <c r="J91" s="42">
        <f t="shared" si="21"/>
        <v>0</v>
      </c>
      <c r="K91" s="42">
        <v>1</v>
      </c>
      <c r="L91" s="42">
        <v>2067</v>
      </c>
      <c r="M91" s="42">
        <f t="shared" si="22"/>
        <v>0</v>
      </c>
      <c r="N91" s="43">
        <v>1</v>
      </c>
      <c r="O91" s="44">
        <v>2067</v>
      </c>
      <c r="P91" s="45">
        <v>0</v>
      </c>
      <c r="Q91" s="42">
        <f t="shared" si="23"/>
        <v>0</v>
      </c>
      <c r="R91" s="46" t="s">
        <v>261</v>
      </c>
      <c r="S91" s="40" t="s">
        <v>25</v>
      </c>
      <c r="T91" s="47" t="s">
        <v>222</v>
      </c>
    </row>
    <row r="92" spans="1:20" ht="15" outlineLevel="2">
      <c r="A92" s="39">
        <v>4</v>
      </c>
      <c r="B92" s="40" t="s">
        <v>262</v>
      </c>
      <c r="C92" s="41" t="s">
        <v>263</v>
      </c>
      <c r="D92" s="42">
        <v>0</v>
      </c>
      <c r="E92" s="42">
        <v>0</v>
      </c>
      <c r="F92" s="42">
        <v>0</v>
      </c>
      <c r="G92" s="42">
        <f t="shared" si="20"/>
        <v>0</v>
      </c>
      <c r="H92" s="42">
        <v>0</v>
      </c>
      <c r="I92" s="42">
        <v>0</v>
      </c>
      <c r="J92" s="42">
        <f t="shared" si="21"/>
        <v>0</v>
      </c>
      <c r="K92" s="42">
        <v>146.246</v>
      </c>
      <c r="L92" s="42">
        <v>46927</v>
      </c>
      <c r="M92" s="42">
        <f t="shared" si="22"/>
        <v>120.65295</v>
      </c>
      <c r="N92" s="43">
        <v>146.246</v>
      </c>
      <c r="O92" s="44">
        <v>46926.624923525</v>
      </c>
      <c r="P92" s="45">
        <v>0.825</v>
      </c>
      <c r="Q92" s="42">
        <f t="shared" si="23"/>
        <v>120.65295</v>
      </c>
      <c r="R92" s="46" t="s">
        <v>264</v>
      </c>
      <c r="S92" s="40" t="s">
        <v>25</v>
      </c>
      <c r="T92" s="47" t="s">
        <v>222</v>
      </c>
    </row>
    <row r="93" spans="1:20" ht="25.5" outlineLevel="2">
      <c r="A93" s="39">
        <v>5</v>
      </c>
      <c r="B93" s="40" t="s">
        <v>265</v>
      </c>
      <c r="C93" s="41" t="s">
        <v>266</v>
      </c>
      <c r="D93" s="42">
        <v>0</v>
      </c>
      <c r="E93" s="42">
        <v>0</v>
      </c>
      <c r="F93" s="42">
        <v>0</v>
      </c>
      <c r="G93" s="42">
        <f t="shared" si="20"/>
        <v>0</v>
      </c>
      <c r="H93" s="42">
        <v>0</v>
      </c>
      <c r="I93" s="42">
        <v>0</v>
      </c>
      <c r="J93" s="42">
        <f t="shared" si="21"/>
        <v>0</v>
      </c>
      <c r="K93" s="42">
        <v>1</v>
      </c>
      <c r="L93" s="42">
        <v>3445</v>
      </c>
      <c r="M93" s="42">
        <f t="shared" si="22"/>
        <v>0</v>
      </c>
      <c r="N93" s="43">
        <v>1</v>
      </c>
      <c r="O93" s="44">
        <v>3445</v>
      </c>
      <c r="P93" s="45">
        <v>0</v>
      </c>
      <c r="Q93" s="42">
        <f t="shared" si="23"/>
        <v>0</v>
      </c>
      <c r="R93" s="46" t="s">
        <v>267</v>
      </c>
      <c r="S93" s="40" t="s">
        <v>25</v>
      </c>
      <c r="T93" s="47" t="s">
        <v>222</v>
      </c>
    </row>
    <row r="94" spans="1:20" ht="25.5" outlineLevel="2">
      <c r="A94" s="39">
        <v>5</v>
      </c>
      <c r="B94" s="40" t="s">
        <v>268</v>
      </c>
      <c r="C94" s="41" t="s">
        <v>269</v>
      </c>
      <c r="D94" s="42">
        <v>0</v>
      </c>
      <c r="E94" s="42">
        <v>0</v>
      </c>
      <c r="F94" s="42">
        <v>0</v>
      </c>
      <c r="G94" s="42">
        <f t="shared" si="20"/>
        <v>0</v>
      </c>
      <c r="H94" s="42">
        <v>0</v>
      </c>
      <c r="I94" s="42">
        <v>0</v>
      </c>
      <c r="J94" s="42">
        <f t="shared" si="21"/>
        <v>0</v>
      </c>
      <c r="K94" s="42">
        <v>0.41</v>
      </c>
      <c r="L94" s="42">
        <v>22</v>
      </c>
      <c r="M94" s="42">
        <f t="shared" si="22"/>
        <v>0.08404999999999999</v>
      </c>
      <c r="N94" s="43">
        <v>0.4095</v>
      </c>
      <c r="O94" s="44">
        <v>21.664129851</v>
      </c>
      <c r="P94" s="45">
        <v>0.205</v>
      </c>
      <c r="Q94" s="42">
        <f t="shared" si="23"/>
        <v>0.0839475</v>
      </c>
      <c r="R94" s="46" t="s">
        <v>270</v>
      </c>
      <c r="S94" s="40" t="s">
        <v>25</v>
      </c>
      <c r="T94" s="47" t="s">
        <v>222</v>
      </c>
    </row>
    <row r="95" spans="1:20" ht="25.5" outlineLevel="2">
      <c r="A95" s="39">
        <v>6</v>
      </c>
      <c r="B95" s="40" t="s">
        <v>271</v>
      </c>
      <c r="C95" s="41" t="s">
        <v>272</v>
      </c>
      <c r="D95" s="42">
        <v>0</v>
      </c>
      <c r="E95" s="42">
        <v>0</v>
      </c>
      <c r="F95" s="42">
        <v>0</v>
      </c>
      <c r="G95" s="42">
        <f t="shared" si="20"/>
        <v>0</v>
      </c>
      <c r="H95" s="42">
        <v>0</v>
      </c>
      <c r="I95" s="42">
        <v>0</v>
      </c>
      <c r="J95" s="42">
        <f t="shared" si="21"/>
        <v>0</v>
      </c>
      <c r="K95" s="42">
        <v>0.141</v>
      </c>
      <c r="L95" s="42">
        <v>3436</v>
      </c>
      <c r="M95" s="42">
        <f t="shared" si="22"/>
        <v>2.1475709999999997</v>
      </c>
      <c r="N95" s="43">
        <v>0.14106</v>
      </c>
      <c r="O95" s="44">
        <v>3435.56044499783</v>
      </c>
      <c r="P95" s="45">
        <v>15.231</v>
      </c>
      <c r="Q95" s="42">
        <f t="shared" si="23"/>
        <v>2.14848486</v>
      </c>
      <c r="R95" s="46" t="s">
        <v>273</v>
      </c>
      <c r="S95" s="40" t="s">
        <v>25</v>
      </c>
      <c r="T95" s="47" t="s">
        <v>222</v>
      </c>
    </row>
    <row r="96" spans="1:20" ht="25.5" outlineLevel="2">
      <c r="A96" s="39">
        <v>6</v>
      </c>
      <c r="B96" s="40" t="s">
        <v>274</v>
      </c>
      <c r="C96" s="41" t="s">
        <v>275</v>
      </c>
      <c r="D96" s="42">
        <v>0</v>
      </c>
      <c r="E96" s="42">
        <v>0</v>
      </c>
      <c r="F96" s="42">
        <v>0</v>
      </c>
      <c r="G96" s="42">
        <f t="shared" si="20"/>
        <v>0</v>
      </c>
      <c r="H96" s="42">
        <v>0</v>
      </c>
      <c r="I96" s="42">
        <v>0</v>
      </c>
      <c r="J96" s="42">
        <f t="shared" si="21"/>
        <v>0</v>
      </c>
      <c r="K96" s="42">
        <v>4</v>
      </c>
      <c r="L96" s="42">
        <v>19928</v>
      </c>
      <c r="M96" s="42">
        <f t="shared" si="22"/>
        <v>0</v>
      </c>
      <c r="N96" s="43">
        <v>4</v>
      </c>
      <c r="O96" s="44">
        <v>19928</v>
      </c>
      <c r="P96" s="45">
        <v>0</v>
      </c>
      <c r="Q96" s="42">
        <f t="shared" si="23"/>
        <v>0</v>
      </c>
      <c r="R96" s="46" t="s">
        <v>276</v>
      </c>
      <c r="S96" s="40" t="s">
        <v>25</v>
      </c>
      <c r="T96" s="47" t="s">
        <v>222</v>
      </c>
    </row>
    <row r="97" spans="1:20" ht="25.5" outlineLevel="2">
      <c r="A97" s="31">
        <v>7</v>
      </c>
      <c r="B97" s="33" t="s">
        <v>277</v>
      </c>
      <c r="C97" s="34" t="s">
        <v>278</v>
      </c>
      <c r="D97" s="35">
        <v>0</v>
      </c>
      <c r="E97" s="35">
        <v>0</v>
      </c>
      <c r="F97" s="35">
        <v>0</v>
      </c>
      <c r="G97" s="35">
        <f t="shared" si="20"/>
        <v>0</v>
      </c>
      <c r="H97" s="35">
        <v>0</v>
      </c>
      <c r="I97" s="35">
        <v>0</v>
      </c>
      <c r="J97" s="35">
        <f t="shared" si="21"/>
        <v>0</v>
      </c>
      <c r="K97" s="35">
        <v>3</v>
      </c>
      <c r="L97" s="35">
        <v>5406</v>
      </c>
      <c r="M97" s="35">
        <f t="shared" si="22"/>
        <v>0</v>
      </c>
      <c r="N97" s="36">
        <v>3</v>
      </c>
      <c r="O97" s="37">
        <v>5406</v>
      </c>
      <c r="P97" s="38">
        <v>0</v>
      </c>
      <c r="Q97" s="35">
        <f t="shared" si="23"/>
        <v>0</v>
      </c>
      <c r="R97" s="30" t="s">
        <v>279</v>
      </c>
      <c r="S97" s="33" t="s">
        <v>25</v>
      </c>
      <c r="T97" s="32" t="s">
        <v>222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2" fitToWidth="2" horizontalDpi="600" verticalDpi="600" orientation="landscape" paperSize="9" scale="54" r:id="rId1"/>
  <headerFooter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Hrehorovský</dc:creator>
  <cp:keywords/>
  <dc:description/>
  <cp:lastModifiedBy>Hrehorovský</cp:lastModifiedBy>
  <cp:lastPrinted>2007-09-05T10:19:11Z</cp:lastPrinted>
  <dcterms:created xsi:type="dcterms:W3CDTF">2007-07-07T20:51:17Z</dcterms:created>
  <dcterms:modified xsi:type="dcterms:W3CDTF">2007-09-05T10:19:42Z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